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5" windowWidth="12780" windowHeight="10875" tabRatio="767" activeTab="9"/>
  </bookViews>
  <sheets>
    <sheet name="PRELICENCIES" sheetId="10" r:id="rId1"/>
    <sheet name="POUSSINES" sheetId="9" r:id="rId2"/>
    <sheet name="POUSSINS" sheetId="8" r:id="rId3"/>
    <sheet name="PUPILLES F" sheetId="7" r:id="rId4"/>
    <sheet name="PUPILLES G" sheetId="6" r:id="rId5"/>
    <sheet name="BENJAMINES" sheetId="5" r:id="rId6"/>
    <sheet name="BENJAMINS" sheetId="4" r:id="rId7"/>
    <sheet name="MINIMES F" sheetId="1" r:id="rId8"/>
    <sheet name="MINIMES G" sheetId="2" r:id="rId9"/>
    <sheet name="general club" sheetId="11" r:id="rId10"/>
    <sheet name="TOTAL CLUB" sheetId="3" r:id="rId11"/>
  </sheets>
  <calcPr calcId="125725"/>
</workbook>
</file>

<file path=xl/calcChain.xml><?xml version="1.0" encoding="utf-8"?>
<calcChain xmlns="http://schemas.openxmlformats.org/spreadsheetml/2006/main">
  <c r="P32" i="2"/>
  <c r="P33"/>
  <c r="Q28" i="4"/>
  <c r="Q29"/>
  <c r="Q30"/>
  <c r="P3" i="5"/>
  <c r="P4"/>
  <c r="P5"/>
  <c r="P7"/>
  <c r="P6"/>
  <c r="P9"/>
  <c r="P8"/>
  <c r="P11"/>
  <c r="P10"/>
  <c r="P12"/>
  <c r="P13"/>
  <c r="P14"/>
  <c r="P16"/>
  <c r="P15"/>
  <c r="P27" i="6"/>
  <c r="P4" i="8"/>
  <c r="P5"/>
  <c r="P2"/>
  <c r="P7"/>
  <c r="P6"/>
  <c r="P9"/>
  <c r="P8"/>
  <c r="P11"/>
  <c r="P12"/>
  <c r="P10"/>
  <c r="P15"/>
  <c r="P18"/>
  <c r="P14"/>
  <c r="P19"/>
  <c r="P17"/>
  <c r="P13"/>
  <c r="P20"/>
  <c r="P21"/>
  <c r="P16"/>
  <c r="P22"/>
  <c r="P23"/>
  <c r="P25"/>
  <c r="P24"/>
  <c r="P26"/>
  <c r="P27"/>
  <c r="Q3" i="10"/>
  <c r="Q4"/>
  <c r="Q6"/>
  <c r="Q5"/>
  <c r="Q8"/>
  <c r="Q7"/>
  <c r="Q11"/>
  <c r="Q12"/>
  <c r="Q9"/>
  <c r="Q13"/>
  <c r="Q15"/>
  <c r="Q10"/>
  <c r="Q14"/>
  <c r="Q18"/>
  <c r="Q19"/>
  <c r="Q17"/>
  <c r="Q16"/>
  <c r="Q20"/>
  <c r="Q21"/>
  <c r="N3" i="11"/>
  <c r="N4"/>
  <c r="N5"/>
  <c r="N7"/>
  <c r="N6"/>
  <c r="N8"/>
  <c r="N9"/>
  <c r="N10"/>
  <c r="N11"/>
  <c r="N2"/>
  <c r="P14" i="9"/>
  <c r="P17" i="6"/>
  <c r="P18"/>
  <c r="P24"/>
  <c r="P30"/>
  <c r="P34"/>
  <c r="P12" i="7"/>
  <c r="P16"/>
  <c r="P17"/>
  <c r="Q27" i="4"/>
  <c r="P2" i="5"/>
  <c r="P30" i="2"/>
  <c r="P29"/>
  <c r="P31"/>
  <c r="P18"/>
  <c r="Q26" i="4"/>
  <c r="Q24"/>
  <c r="P23" i="6"/>
  <c r="P13" i="7"/>
  <c r="P14"/>
  <c r="P7"/>
  <c r="P11" i="9"/>
  <c r="P11" i="6"/>
  <c r="P14"/>
  <c r="P9"/>
  <c r="P29"/>
  <c r="P22"/>
  <c r="P31"/>
  <c r="P26"/>
  <c r="Q9" i="4"/>
  <c r="Q17"/>
  <c r="Q8"/>
  <c r="Q3"/>
  <c r="Q5"/>
  <c r="Q6"/>
  <c r="Q12"/>
  <c r="Q15"/>
  <c r="Q4"/>
  <c r="Q19"/>
  <c r="Q13"/>
  <c r="Q21"/>
  <c r="Q10"/>
  <c r="Q20"/>
  <c r="Q22"/>
  <c r="Q23"/>
  <c r="Q7"/>
  <c r="Q2"/>
  <c r="Q16"/>
  <c r="Q11"/>
  <c r="Q14"/>
  <c r="Q18"/>
  <c r="Q25"/>
  <c r="Q31"/>
  <c r="P24" i="2"/>
  <c r="P25"/>
  <c r="P21"/>
  <c r="P7"/>
  <c r="Q6" i="1"/>
  <c r="Q7"/>
  <c r="Q4"/>
  <c r="Q3"/>
  <c r="Q2"/>
  <c r="Q10"/>
  <c r="Q5"/>
  <c r="Q8"/>
  <c r="Q9"/>
  <c r="P5" i="7"/>
  <c r="P11"/>
  <c r="P6"/>
  <c r="P12" i="9"/>
  <c r="P8"/>
  <c r="P10"/>
  <c r="P6" i="2"/>
  <c r="P14"/>
  <c r="P13" i="6"/>
  <c r="P20"/>
  <c r="P4" i="7"/>
  <c r="B57" i="3"/>
  <c r="M57" s="1"/>
  <c r="B56"/>
  <c r="M56" s="1"/>
  <c r="B55"/>
  <c r="M55" s="1"/>
  <c r="B54"/>
  <c r="M54" s="1"/>
  <c r="B50"/>
  <c r="M50" s="1"/>
  <c r="B49"/>
  <c r="M49" s="1"/>
  <c r="B48"/>
  <c r="M48" s="1"/>
  <c r="B47"/>
  <c r="M47" s="1"/>
  <c r="B43"/>
  <c r="M43" s="1"/>
  <c r="B42"/>
  <c r="M42" s="1"/>
  <c r="B41"/>
  <c r="M41" s="1"/>
  <c r="B40"/>
  <c r="M40" s="1"/>
  <c r="B36"/>
  <c r="M36" s="1"/>
  <c r="B35"/>
  <c r="M35" s="1"/>
  <c r="B34"/>
  <c r="M34" s="1"/>
  <c r="B33"/>
  <c r="M33" s="1"/>
  <c r="B29"/>
  <c r="M29" s="1"/>
  <c r="B28"/>
  <c r="M28" s="1"/>
  <c r="B27"/>
  <c r="M27" s="1"/>
  <c r="B26"/>
  <c r="M26" s="1"/>
  <c r="B22"/>
  <c r="B21"/>
  <c r="M21" s="1"/>
  <c r="B20"/>
  <c r="B19"/>
  <c r="B15"/>
  <c r="B14"/>
  <c r="M14" s="1"/>
  <c r="B13"/>
  <c r="B12"/>
  <c r="M5"/>
  <c r="M9" s="1"/>
  <c r="B8"/>
  <c r="B7"/>
  <c r="M7" s="1"/>
  <c r="M8"/>
  <c r="M12"/>
  <c r="M16" s="1"/>
  <c r="M13"/>
  <c r="M15"/>
  <c r="M19"/>
  <c r="M20"/>
  <c r="M22"/>
  <c r="B6"/>
  <c r="M6" s="1"/>
  <c r="B5"/>
  <c r="P17" i="2"/>
  <c r="P22"/>
  <c r="P15"/>
  <c r="P3"/>
  <c r="P27"/>
  <c r="P26"/>
  <c r="P20"/>
  <c r="P28"/>
  <c r="P16"/>
  <c r="P19"/>
  <c r="P23"/>
  <c r="P11"/>
  <c r="P5"/>
  <c r="P9"/>
  <c r="P4"/>
  <c r="P13"/>
  <c r="P12"/>
  <c r="P2"/>
  <c r="P8"/>
  <c r="P10"/>
  <c r="Q2" i="10"/>
  <c r="P19" i="6"/>
  <c r="P25"/>
  <c r="P33"/>
  <c r="P32"/>
  <c r="P15"/>
  <c r="P28"/>
  <c r="P21"/>
  <c r="P16"/>
  <c r="P10"/>
  <c r="P8"/>
  <c r="P12"/>
  <c r="P5"/>
  <c r="P7"/>
  <c r="P4"/>
  <c r="P2"/>
  <c r="P6"/>
  <c r="P3"/>
  <c r="P15" i="7"/>
  <c r="P10"/>
  <c r="P9"/>
  <c r="P8"/>
  <c r="P3"/>
  <c r="P2"/>
  <c r="P3" i="8"/>
  <c r="P13" i="9"/>
  <c r="P7"/>
  <c r="P4"/>
  <c r="P6"/>
  <c r="P9"/>
  <c r="P2"/>
  <c r="P5"/>
  <c r="P3"/>
  <c r="M23" i="3" l="1"/>
  <c r="M30"/>
  <c r="M37"/>
  <c r="M44"/>
  <c r="M51"/>
  <c r="M58"/>
</calcChain>
</file>

<file path=xl/sharedStrings.xml><?xml version="1.0" encoding="utf-8"?>
<sst xmlns="http://schemas.openxmlformats.org/spreadsheetml/2006/main" count="803" uniqueCount="285">
  <si>
    <t>NOM</t>
  </si>
  <si>
    <t>CLUB</t>
  </si>
  <si>
    <t>LICENCE</t>
  </si>
  <si>
    <t>CAT</t>
  </si>
  <si>
    <t>DIVONNE</t>
  </si>
  <si>
    <t>ALLINGES</t>
  </si>
  <si>
    <t>PASSY</t>
  </si>
  <si>
    <t>ABONDANCE</t>
  </si>
  <si>
    <t>ANNEMASSE</t>
  </si>
  <si>
    <t>SEYSSEL</t>
  </si>
  <si>
    <t>CLUSES</t>
  </si>
  <si>
    <t>ANNECY</t>
  </si>
  <si>
    <t>MEGEVE</t>
  </si>
  <si>
    <t>EVIAN</t>
  </si>
  <si>
    <t>PASSY FINALE</t>
  </si>
  <si>
    <t>TOTAL POINTS</t>
  </si>
  <si>
    <t>BERLIOZ Marion</t>
  </si>
  <si>
    <t>BERLIOZ Clementine</t>
  </si>
  <si>
    <t>BRECHEMIER Gwendoline</t>
  </si>
  <si>
    <t>DOINEL Anaïs</t>
  </si>
  <si>
    <t>MOLLET Justine</t>
  </si>
  <si>
    <t>PERNOLLET Aurore</t>
  </si>
  <si>
    <t>ECHARD Lucie</t>
  </si>
  <si>
    <t>CHANEL Marie</t>
  </si>
  <si>
    <t>U.C. PASSY MONT BLANC</t>
  </si>
  <si>
    <t>EVIAN VELO</t>
  </si>
  <si>
    <t>V.C.CLUSES SCIONZIER</t>
  </si>
  <si>
    <t>TEAM ALLINGES PUBLIER</t>
  </si>
  <si>
    <t>Pou 2</t>
  </si>
  <si>
    <t xml:space="preserve">Pou </t>
  </si>
  <si>
    <t>Pou 1</t>
  </si>
  <si>
    <t>FELISAZ Louis</t>
  </si>
  <si>
    <t>PATOU Benjamin</t>
  </si>
  <si>
    <t>MOREL GUILLEMAZ Clement</t>
  </si>
  <si>
    <t>DOUKARI Alexis</t>
  </si>
  <si>
    <t>SALVADORI Axel</t>
  </si>
  <si>
    <t>JAKSON Jordan</t>
  </si>
  <si>
    <t>DOINEL Nathan</t>
  </si>
  <si>
    <t>BALLY Justine</t>
  </si>
  <si>
    <t>GARLOPEAU Lucas</t>
  </si>
  <si>
    <t>ZANNONI Flavian</t>
  </si>
  <si>
    <t>MORI Elsa</t>
  </si>
  <si>
    <t>LAOUST Romane</t>
  </si>
  <si>
    <t>CARTIER Audrey</t>
  </si>
  <si>
    <t>PERNOLLET Anaïs</t>
  </si>
  <si>
    <t>LAIGO Maelle</t>
  </si>
  <si>
    <t>BENSADOUN Sophia</t>
  </si>
  <si>
    <t>Pup 2</t>
  </si>
  <si>
    <t xml:space="preserve">Pup </t>
  </si>
  <si>
    <t>Pup 1</t>
  </si>
  <si>
    <t>MATRINGE Pierre</t>
  </si>
  <si>
    <t>BERNARD Jason</t>
  </si>
  <si>
    <t>SERASSET Thomas</t>
  </si>
  <si>
    <t>VERNIENGEAL Eliot</t>
  </si>
  <si>
    <t>PARET PEINTRE Valentin</t>
  </si>
  <si>
    <t>GACHET Adrien</t>
  </si>
  <si>
    <t>SEGUIN Lucas</t>
  </si>
  <si>
    <t>AUBRY Daniil</t>
  </si>
  <si>
    <t>MOREL Nathan</t>
  </si>
  <si>
    <t>JACQUEMOUX Thomas</t>
  </si>
  <si>
    <t>ZUCALLI Enzo</t>
  </si>
  <si>
    <t>SILLANOLI Jeremy</t>
  </si>
  <si>
    <t>BLANCHET Nicolas</t>
  </si>
  <si>
    <t>HELLEGOUARCH Titouan</t>
  </si>
  <si>
    <t>METTIER Suvan</t>
  </si>
  <si>
    <t>BALLY Guillaume</t>
  </si>
  <si>
    <t>VIARD Theo</t>
  </si>
  <si>
    <t>V.C. ST JULIEN EN GENEVOIS</t>
  </si>
  <si>
    <t>U.C. SEYSSEL FRANGY</t>
  </si>
  <si>
    <t>ANNECY C.COMPETITION</t>
  </si>
  <si>
    <t>PARET PEINTRE Maëva</t>
  </si>
  <si>
    <t>BARBE Victoire</t>
  </si>
  <si>
    <t>RINAUDO Leonie</t>
  </si>
  <si>
    <t>PETELLAT Marine</t>
  </si>
  <si>
    <t>ROVAYAZ Claire</t>
  </si>
  <si>
    <t>MEINICKE Kim</t>
  </si>
  <si>
    <t>SPINELLI Aurore</t>
  </si>
  <si>
    <t>BOUSSEMART Juliette</t>
  </si>
  <si>
    <t>MILLET Pauline</t>
  </si>
  <si>
    <t>PEREZ Mathilde</t>
  </si>
  <si>
    <t>V.C. ANNEMASSE</t>
  </si>
  <si>
    <t xml:space="preserve">Ben </t>
  </si>
  <si>
    <t>Ben 2</t>
  </si>
  <si>
    <t>Ben 1</t>
  </si>
  <si>
    <t>BERLIOZ Adrien</t>
  </si>
  <si>
    <t>MARTINET Arthur</t>
  </si>
  <si>
    <t>COFFY Bertrand</t>
  </si>
  <si>
    <t>BROCHIER Guillaume</t>
  </si>
  <si>
    <t>SALVADORI Theo</t>
  </si>
  <si>
    <t>BORNARD Aymeric</t>
  </si>
  <si>
    <t>FILLON Teddy</t>
  </si>
  <si>
    <t>FROEHLY Alex</t>
  </si>
  <si>
    <t>MOLLET Enric</t>
  </si>
  <si>
    <t>PERRIN Louis</t>
  </si>
  <si>
    <t>CHARLES MANGEON Joris</t>
  </si>
  <si>
    <t>CLAIRE Mathis</t>
  </si>
  <si>
    <t>WEYRICH Victor</t>
  </si>
  <si>
    <t>GROSSETETE Maelle</t>
  </si>
  <si>
    <t>FAVIER Gabriella</t>
  </si>
  <si>
    <t>MABBOUX Pauline</t>
  </si>
  <si>
    <t>BAUDRAND Luana</t>
  </si>
  <si>
    <t>MATRINGE Pauline</t>
  </si>
  <si>
    <t>RINAUDO Apolline</t>
  </si>
  <si>
    <t>LEFUEL Ines</t>
  </si>
  <si>
    <t>Min 1</t>
  </si>
  <si>
    <t>Min 2</t>
  </si>
  <si>
    <t>BIANCO Matthieu</t>
  </si>
  <si>
    <t>MAULINI Arnaud</t>
  </si>
  <si>
    <t>ENGLAND Tom</t>
  </si>
  <si>
    <t>BOCCAGNY Alexandre</t>
  </si>
  <si>
    <t>GROSSET Yann</t>
  </si>
  <si>
    <t>LADOY Kevin</t>
  </si>
  <si>
    <t>BEGUIN Vincent</t>
  </si>
  <si>
    <t>MORI Florian</t>
  </si>
  <si>
    <t>FAVIER Baptiste</t>
  </si>
  <si>
    <t>MERIENNE Theo</t>
  </si>
  <si>
    <t>LHOTEL Florent</t>
  </si>
  <si>
    <t>COFFY Franck</t>
  </si>
  <si>
    <t>MOENNE LOCCOZ Marvin</t>
  </si>
  <si>
    <t>MEROTTO Rémi</t>
  </si>
  <si>
    <t>BAILLEUL Thibault</t>
  </si>
  <si>
    <t>KELLER Julien</t>
  </si>
  <si>
    <t>ROUGE Cedric</t>
  </si>
  <si>
    <t>DREVAULT Brice</t>
  </si>
  <si>
    <t>OSEIRA Fabien</t>
  </si>
  <si>
    <t>BERNARD Evan kelly</t>
  </si>
  <si>
    <t xml:space="preserve">Min </t>
  </si>
  <si>
    <t>BOUVIER Zian</t>
  </si>
  <si>
    <t>JACQUEMOUX Candice</t>
  </si>
  <si>
    <t>BLANCHET Emma</t>
  </si>
  <si>
    <t>PATOU Cyprien</t>
  </si>
  <si>
    <t>GUERREY Elioth</t>
  </si>
  <si>
    <t>CHANEL Blandine</t>
  </si>
  <si>
    <t>REYTER Mathis</t>
  </si>
  <si>
    <t>2474048322</t>
  </si>
  <si>
    <t>2474016059</t>
  </si>
  <si>
    <t>2474016299</t>
  </si>
  <si>
    <t>2474048324</t>
  </si>
  <si>
    <t>2474003123</t>
  </si>
  <si>
    <t>2474048352</t>
  </si>
  <si>
    <t>2474048258</t>
  </si>
  <si>
    <t>Pré 3</t>
  </si>
  <si>
    <t xml:space="preserve">Pré </t>
  </si>
  <si>
    <t>Pré 2</t>
  </si>
  <si>
    <t>CLUBS</t>
  </si>
  <si>
    <t>ALLINGE</t>
  </si>
  <si>
    <t>TOTAL</t>
  </si>
  <si>
    <t>POUSSINS</t>
  </si>
  <si>
    <t>PUPILLES</t>
  </si>
  <si>
    <t>BENJAMIN</t>
  </si>
  <si>
    <t>MINIMES</t>
  </si>
  <si>
    <t>PRUDENTINO Julien</t>
  </si>
  <si>
    <t>U. C. GESIENNE</t>
  </si>
  <si>
    <t>Prép 3</t>
  </si>
  <si>
    <t>GENOT Manon</t>
  </si>
  <si>
    <t>Prép 2</t>
  </si>
  <si>
    <t>GALICHET Benoît</t>
  </si>
  <si>
    <t>GALICHET Lancelot</t>
  </si>
  <si>
    <t>U.C. GESSIENNE</t>
  </si>
  <si>
    <t>MONARD Margaux</t>
  </si>
  <si>
    <t>U. C. SEYSSEL FRANGY</t>
  </si>
  <si>
    <t>PUP 2</t>
  </si>
  <si>
    <t>SPEDICATO Thomas</t>
  </si>
  <si>
    <t>U. C. GESSIENNE</t>
  </si>
  <si>
    <t>LAWTON Henry</t>
  </si>
  <si>
    <t>LAWTON Aimée</t>
  </si>
  <si>
    <t>Ben</t>
  </si>
  <si>
    <t>LALLY Jonathan</t>
  </si>
  <si>
    <t>CHABERT Grégory</t>
  </si>
  <si>
    <t>GIRAUD Mathieu</t>
  </si>
  <si>
    <t>BAILLEUL Théo</t>
  </si>
  <si>
    <t>BAILLEUL Justine</t>
  </si>
  <si>
    <t>U.C.GESSIENNE</t>
  </si>
  <si>
    <t>MILAN Bastien</t>
  </si>
  <si>
    <t>CHEVASSUS AGNES Rémi</t>
  </si>
  <si>
    <t>KHUN Elina</t>
  </si>
  <si>
    <t>VAN GELE Nélina</t>
  </si>
  <si>
    <t>U. C. PASSY MONT BLANC</t>
  </si>
  <si>
    <t>LACROIX Loïc</t>
  </si>
  <si>
    <t>DRILLAUD Louis</t>
  </si>
  <si>
    <t>LAHAYE Jules</t>
  </si>
  <si>
    <t>DORGET Manon</t>
  </si>
  <si>
    <t>DORGET Julie</t>
  </si>
  <si>
    <t>UC SEYSSEL FRANGY</t>
  </si>
  <si>
    <t>CADET Eddy</t>
  </si>
  <si>
    <t>BLANC Louis</t>
  </si>
  <si>
    <t>DUVAL Axel</t>
  </si>
  <si>
    <t>POLLIEN Dorian</t>
  </si>
  <si>
    <t>BARBEREAU Loïc</t>
  </si>
  <si>
    <t>VONARB Nathan</t>
  </si>
  <si>
    <t>MESNIL Thibault</t>
  </si>
  <si>
    <t>U.C.PASSY MONT BLANC</t>
  </si>
  <si>
    <t>LEFUEL Noémie</t>
  </si>
  <si>
    <t>GOMEZ Emma</t>
  </si>
  <si>
    <t>LOPEZ Adèle</t>
  </si>
  <si>
    <t>LOPEZ Constance</t>
  </si>
  <si>
    <t>MEUNIER Lucas</t>
  </si>
  <si>
    <t>DUVAL Arthur</t>
  </si>
  <si>
    <t>BARBAZ Samuel</t>
  </si>
  <si>
    <t>MOINE Quentin</t>
  </si>
  <si>
    <t>VAN GELE Morgan</t>
  </si>
  <si>
    <t>MERCIER Loris</t>
  </si>
  <si>
    <t xml:space="preserve">SAURIN Maxime </t>
  </si>
  <si>
    <t>JOSEPH Honorine</t>
  </si>
  <si>
    <t>TARDIVET Nicolas</t>
  </si>
  <si>
    <t>V. C . CLUSES SCIONZIER</t>
  </si>
  <si>
    <t>DESUZINGE Dimitri</t>
  </si>
  <si>
    <t>VEILLARD Théo</t>
  </si>
  <si>
    <t>C. S. MEGEVE</t>
  </si>
  <si>
    <t>Benj</t>
  </si>
  <si>
    <t xml:space="preserve">Pup 1 </t>
  </si>
  <si>
    <t>MATHIEU Théo</t>
  </si>
  <si>
    <t>DESUZINGE Arnaud</t>
  </si>
  <si>
    <t>PASSAQUIN Antoine</t>
  </si>
  <si>
    <t xml:space="preserve">NOBEL Antoine </t>
  </si>
  <si>
    <t>LAHAYE Hugo</t>
  </si>
  <si>
    <t>VC CLUSES SCIONZIER</t>
  </si>
  <si>
    <t>DORGET Théo</t>
  </si>
  <si>
    <t>VEILLARD Tanguy</t>
  </si>
  <si>
    <t>Pup</t>
  </si>
  <si>
    <t>BLANCHET Alexandre</t>
  </si>
  <si>
    <t>PERRIN Marie</t>
  </si>
  <si>
    <t>Club de sports de Megève</t>
  </si>
  <si>
    <t>KUSARD Tony</t>
  </si>
  <si>
    <t>V.C. SAINT JULIEN</t>
  </si>
  <si>
    <t>FLEURY Mathis</t>
  </si>
  <si>
    <t>MABBOUX Mathias</t>
  </si>
  <si>
    <t>CLUB des Sports de Megève</t>
  </si>
  <si>
    <t>BILLET Alexandre</t>
  </si>
  <si>
    <t>UC GESSIENNE</t>
  </si>
  <si>
    <t>CAULIER Mattéo</t>
  </si>
  <si>
    <t>PATURAL Bryan</t>
  </si>
  <si>
    <t>DENARIE Ugo</t>
  </si>
  <si>
    <t>CHERVET Jules</t>
  </si>
  <si>
    <t>ALBERT Quentin</t>
  </si>
  <si>
    <t>GROSSETETE Lou-Anne</t>
  </si>
  <si>
    <t>SOLLE Elodie</t>
  </si>
  <si>
    <t>CLUB des SPORTS de MEGEVE</t>
  </si>
  <si>
    <t>BECOUZE Emma</t>
  </si>
  <si>
    <t>JOSSERAND Kentin</t>
  </si>
  <si>
    <t>BECOUZE Louise</t>
  </si>
  <si>
    <t>GUELPA ROLLONE Rémy</t>
  </si>
  <si>
    <t>CRESSON Valentin</t>
  </si>
  <si>
    <t>UC Gessienne</t>
  </si>
  <si>
    <t>ALLARD Victor</t>
  </si>
  <si>
    <t>UC PASSY MONT BLANC</t>
  </si>
  <si>
    <t>MEUNIER Théo</t>
  </si>
  <si>
    <t>LAQUAY Nathan</t>
  </si>
  <si>
    <t>GALHICHE Dorian</t>
  </si>
  <si>
    <t>BAYLE Alexandre</t>
  </si>
  <si>
    <t>V.C. CLUSES SCIONZIER</t>
  </si>
  <si>
    <t>FEGERS Alexandre</t>
  </si>
  <si>
    <t>MONARD Marius</t>
  </si>
  <si>
    <t>LAIGO Mathis</t>
  </si>
  <si>
    <t>ENGLAND Abigaïl</t>
  </si>
  <si>
    <t>SAUVIAT Charlotte</t>
  </si>
  <si>
    <t>LAFONT Faustine</t>
  </si>
  <si>
    <t>DUVILLARD Alexandre</t>
  </si>
  <si>
    <t>TERRASSON Rémi</t>
  </si>
  <si>
    <t>DELMAS Robin</t>
  </si>
  <si>
    <t>BAS Arthur</t>
  </si>
  <si>
    <t>VEQUEAU Thimothé</t>
  </si>
  <si>
    <t>LAFONT Charlotte</t>
  </si>
  <si>
    <t>BAS Félix</t>
  </si>
  <si>
    <t>FLEURY Quentin</t>
  </si>
  <si>
    <t>BRUNEAU Axel</t>
  </si>
  <si>
    <t>Vélo Club ANNEMASSE</t>
  </si>
  <si>
    <t>Pup  1</t>
  </si>
  <si>
    <t xml:space="preserve">Pup 2 </t>
  </si>
  <si>
    <t xml:space="preserve">Pou 1 </t>
  </si>
  <si>
    <t xml:space="preserve">Pou 2 </t>
  </si>
  <si>
    <t xml:space="preserve">Pou  </t>
  </si>
  <si>
    <t xml:space="preserve">Ben 2 </t>
  </si>
  <si>
    <t>LACHAT Edmée</t>
  </si>
  <si>
    <t>LE FRAPPER Alexane</t>
  </si>
  <si>
    <t>KOSTANIAN Arman</t>
  </si>
  <si>
    <t>MAULINI Romain</t>
  </si>
  <si>
    <t>MOUHOUS Abderahim</t>
  </si>
  <si>
    <t>Benj 2</t>
  </si>
  <si>
    <t>Benj 1</t>
  </si>
  <si>
    <t xml:space="preserve">Benj </t>
  </si>
  <si>
    <t>BULOZ Adrien</t>
  </si>
  <si>
    <t>Vélo CLUB ANNEMASSE</t>
  </si>
  <si>
    <t>MONTAGNY Xavier</t>
  </si>
  <si>
    <t xml:space="preserve">Min 2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</si>
</sst>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0" xfId="0" applyAlignment="1">
      <alignment horizontal="left"/>
    </xf>
    <xf numFmtId="0" fontId="5" fillId="0" borderId="1" xfId="1" applyFont="1" applyBorder="1" applyAlignment="1">
      <alignment vertical="center"/>
    </xf>
    <xf numFmtId="0" fontId="5" fillId="0" borderId="1" xfId="0" applyFont="1" applyBorder="1"/>
    <xf numFmtId="0" fontId="1" fillId="0" borderId="1" xfId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1" fillId="0" borderId="1" xfId="1" applyFont="1" applyBorder="1" applyAlignment="1">
      <alignment horizontal="center" vertical="center"/>
    </xf>
    <xf numFmtId="0" fontId="0" fillId="0" borderId="6" xfId="0" applyBorder="1"/>
    <xf numFmtId="0" fontId="8" fillId="2" borderId="1" xfId="0" applyFont="1" applyFill="1" applyBorder="1" applyAlignment="1">
      <alignment horizontal="center" vertical="center"/>
    </xf>
    <xf numFmtId="0" fontId="0" fillId="0" borderId="7" xfId="0" applyBorder="1"/>
    <xf numFmtId="0" fontId="6" fillId="0" borderId="4" xfId="0" applyFont="1" applyBorder="1"/>
    <xf numFmtId="0" fontId="6" fillId="0" borderId="2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textRotation="90"/>
    </xf>
    <xf numFmtId="0" fontId="0" fillId="2" borderId="1" xfId="0" applyFill="1" applyBorder="1" applyAlignment="1">
      <alignment vertical="center" textRotation="90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textRotation="90"/>
    </xf>
    <xf numFmtId="0" fontId="1" fillId="0" borderId="8" xfId="0" applyFont="1" applyFill="1" applyBorder="1" applyAlignment="1">
      <alignment vertical="center"/>
    </xf>
    <xf numFmtId="0" fontId="0" fillId="0" borderId="8" xfId="0" applyBorder="1"/>
    <xf numFmtId="0" fontId="9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1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9"/>
  <sheetViews>
    <sheetView topLeftCell="A16" workbookViewId="0">
      <selection activeCell="E10" sqref="E10:E11"/>
    </sheetView>
  </sheetViews>
  <sheetFormatPr baseColWidth="10" defaultRowHeight="26.25" customHeight="1"/>
  <cols>
    <col min="1" max="1" width="5.42578125" style="14" customWidth="1"/>
    <col min="2" max="2" width="22.42578125" style="1" customWidth="1"/>
    <col min="3" max="3" width="28.85546875" style="1" customWidth="1"/>
    <col min="4" max="4" width="11.42578125" style="1"/>
    <col min="5" max="5" width="9.85546875" style="1" customWidth="1"/>
    <col min="6" max="17" width="3.7109375" style="1" customWidth="1"/>
    <col min="18" max="16384" width="11.42578125" style="1"/>
  </cols>
  <sheetData>
    <row r="1" spans="1:120" ht="78.75" customHeight="1">
      <c r="B1" s="2" t="s">
        <v>0</v>
      </c>
      <c r="C1" s="2" t="s">
        <v>1</v>
      </c>
      <c r="D1" s="2" t="s">
        <v>2</v>
      </c>
      <c r="E1" s="2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67" t="s">
        <v>15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120" ht="24.95" customHeight="1">
      <c r="A2" s="14">
        <v>1</v>
      </c>
      <c r="B2" s="6" t="s">
        <v>127</v>
      </c>
      <c r="C2" s="6" t="s">
        <v>25</v>
      </c>
      <c r="D2" s="9" t="s">
        <v>134</v>
      </c>
      <c r="E2" s="9" t="s">
        <v>141</v>
      </c>
      <c r="F2" s="18">
        <v>32</v>
      </c>
      <c r="G2" s="18">
        <v>40</v>
      </c>
      <c r="H2" s="18">
        <v>40</v>
      </c>
      <c r="I2" s="18">
        <v>40</v>
      </c>
      <c r="J2" s="18">
        <v>40</v>
      </c>
      <c r="K2" s="18"/>
      <c r="L2" s="18"/>
      <c r="M2" s="18"/>
      <c r="N2" s="18"/>
      <c r="O2" s="18"/>
      <c r="P2" s="18"/>
      <c r="Q2" s="68">
        <f>SUM(F2:P2)</f>
        <v>192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120" ht="24.95" customHeight="1">
      <c r="A3" s="14">
        <v>1</v>
      </c>
      <c r="B3" s="34" t="s">
        <v>129</v>
      </c>
      <c r="C3" s="34" t="s">
        <v>26</v>
      </c>
      <c r="D3" s="35" t="s">
        <v>136</v>
      </c>
      <c r="E3" s="35" t="s">
        <v>142</v>
      </c>
      <c r="F3" s="11">
        <v>32</v>
      </c>
      <c r="G3" s="11">
        <v>32</v>
      </c>
      <c r="H3" s="11">
        <v>40</v>
      </c>
      <c r="I3" s="11">
        <v>32</v>
      </c>
      <c r="J3" s="11">
        <v>40</v>
      </c>
      <c r="K3" s="11"/>
      <c r="L3" s="11"/>
      <c r="M3" s="11"/>
      <c r="N3" s="11"/>
      <c r="O3" s="11"/>
      <c r="P3" s="11"/>
      <c r="Q3" s="65">
        <f>SUM(F3:P3)</f>
        <v>176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120" ht="24.95" customHeight="1">
      <c r="A4" s="14">
        <v>2</v>
      </c>
      <c r="B4" s="58" t="s">
        <v>151</v>
      </c>
      <c r="C4" s="58" t="s">
        <v>152</v>
      </c>
      <c r="D4" s="58"/>
      <c r="E4" s="18" t="s">
        <v>153</v>
      </c>
      <c r="F4" s="18">
        <v>40</v>
      </c>
      <c r="G4" s="18">
        <v>0</v>
      </c>
      <c r="H4" s="18">
        <v>28</v>
      </c>
      <c r="I4" s="18">
        <v>24</v>
      </c>
      <c r="J4" s="18">
        <v>28</v>
      </c>
      <c r="K4" s="18"/>
      <c r="L4" s="18"/>
      <c r="M4" s="18"/>
      <c r="N4" s="18"/>
      <c r="O4" s="18"/>
      <c r="P4" s="18"/>
      <c r="Q4" s="68">
        <f>SUM(F4:P4)</f>
        <v>120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120" ht="24.95" customHeight="1">
      <c r="A5" s="14">
        <v>2</v>
      </c>
      <c r="B5" s="58" t="s">
        <v>156</v>
      </c>
      <c r="C5" s="58" t="s">
        <v>152</v>
      </c>
      <c r="D5" s="58"/>
      <c r="E5" s="9" t="s">
        <v>142</v>
      </c>
      <c r="F5" s="18">
        <v>28</v>
      </c>
      <c r="G5" s="18">
        <v>0</v>
      </c>
      <c r="H5" s="18">
        <v>32</v>
      </c>
      <c r="I5" s="18">
        <v>28</v>
      </c>
      <c r="J5" s="18">
        <v>32</v>
      </c>
      <c r="K5" s="18"/>
      <c r="L5" s="18"/>
      <c r="M5" s="18"/>
      <c r="N5" s="18"/>
      <c r="O5" s="18"/>
      <c r="P5" s="18"/>
      <c r="Q5" s="68">
        <f>SUM(F5:P5)</f>
        <v>120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120" ht="24.95" customHeight="1">
      <c r="A6" s="14">
        <v>4</v>
      </c>
      <c r="B6" s="6" t="s">
        <v>130</v>
      </c>
      <c r="C6" s="6" t="s">
        <v>25</v>
      </c>
      <c r="D6" s="9" t="s">
        <v>137</v>
      </c>
      <c r="E6" s="9" t="s">
        <v>142</v>
      </c>
      <c r="F6" s="18">
        <v>24</v>
      </c>
      <c r="G6" s="18">
        <v>24</v>
      </c>
      <c r="H6" s="18">
        <v>24</v>
      </c>
      <c r="I6" s="18">
        <v>18</v>
      </c>
      <c r="J6" s="18">
        <v>24</v>
      </c>
      <c r="K6" s="18"/>
      <c r="L6" s="18"/>
      <c r="M6" s="18"/>
      <c r="N6" s="18"/>
      <c r="O6" s="18"/>
      <c r="P6" s="18"/>
      <c r="Q6" s="68">
        <f>SUM(F6:P6)</f>
        <v>114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120" ht="24.95" customHeight="1">
      <c r="A7" s="14">
        <v>2</v>
      </c>
      <c r="B7" s="34" t="s">
        <v>128</v>
      </c>
      <c r="C7" s="34" t="s">
        <v>26</v>
      </c>
      <c r="D7" s="35" t="s">
        <v>135</v>
      </c>
      <c r="E7" s="35" t="s">
        <v>142</v>
      </c>
      <c r="F7" s="11">
        <v>40</v>
      </c>
      <c r="G7" s="11">
        <v>28</v>
      </c>
      <c r="H7" s="11">
        <v>0</v>
      </c>
      <c r="I7" s="11">
        <v>0</v>
      </c>
      <c r="J7" s="11">
        <v>32</v>
      </c>
      <c r="K7" s="11"/>
      <c r="L7" s="11"/>
      <c r="M7" s="11"/>
      <c r="N7" s="11"/>
      <c r="O7" s="11"/>
      <c r="P7" s="11"/>
      <c r="Q7" s="65">
        <f>SUM(F7:P7)</f>
        <v>100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120" ht="24.95" customHeight="1">
      <c r="A8" s="14">
        <v>3</v>
      </c>
      <c r="B8" s="59" t="s">
        <v>175</v>
      </c>
      <c r="C8" s="59" t="s">
        <v>27</v>
      </c>
      <c r="D8" s="59"/>
      <c r="E8" s="35" t="s">
        <v>142</v>
      </c>
      <c r="F8" s="11">
        <v>0</v>
      </c>
      <c r="G8" s="11">
        <v>40</v>
      </c>
      <c r="H8" s="11">
        <v>0</v>
      </c>
      <c r="I8" s="11">
        <v>40</v>
      </c>
      <c r="J8" s="11">
        <v>0</v>
      </c>
      <c r="K8" s="11"/>
      <c r="L8" s="11"/>
      <c r="M8" s="11"/>
      <c r="N8" s="11"/>
      <c r="O8" s="11"/>
      <c r="P8" s="11"/>
      <c r="Q8" s="65">
        <f>SUM(F8:P8)</f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120" ht="24.95" customHeight="1">
      <c r="A9" s="14">
        <v>5</v>
      </c>
      <c r="B9" s="6" t="s">
        <v>131</v>
      </c>
      <c r="C9" s="6" t="s">
        <v>27</v>
      </c>
      <c r="D9" s="9" t="s">
        <v>138</v>
      </c>
      <c r="E9" s="9" t="s">
        <v>141</v>
      </c>
      <c r="F9" s="18">
        <v>22</v>
      </c>
      <c r="G9" s="18">
        <v>20</v>
      </c>
      <c r="H9" s="18">
        <v>0</v>
      </c>
      <c r="I9" s="18">
        <v>14</v>
      </c>
      <c r="J9" s="18">
        <v>10</v>
      </c>
      <c r="K9" s="18"/>
      <c r="L9" s="18"/>
      <c r="M9" s="18"/>
      <c r="N9" s="18"/>
      <c r="O9" s="18"/>
      <c r="P9" s="18"/>
      <c r="Q9" s="68">
        <f>SUM(F9:P9)</f>
        <v>66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120" ht="24.95" customHeight="1">
      <c r="A10" s="14">
        <v>6</v>
      </c>
      <c r="B10" s="58" t="s">
        <v>180</v>
      </c>
      <c r="C10" s="58" t="s">
        <v>26</v>
      </c>
      <c r="D10" s="58"/>
      <c r="E10" s="45" t="s">
        <v>142</v>
      </c>
      <c r="F10" s="18">
        <v>0</v>
      </c>
      <c r="G10" s="18">
        <v>22</v>
      </c>
      <c r="H10" s="18">
        <v>0</v>
      </c>
      <c r="I10" s="18">
        <v>22</v>
      </c>
      <c r="J10" s="18">
        <v>20</v>
      </c>
      <c r="K10" s="18"/>
      <c r="L10" s="18"/>
      <c r="M10" s="18"/>
      <c r="N10" s="18"/>
      <c r="O10" s="18"/>
      <c r="P10" s="18"/>
      <c r="Q10" s="68">
        <f>SUM(F10:P10)</f>
        <v>64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120" ht="24.95" customHeight="1">
      <c r="A11" s="14">
        <v>7</v>
      </c>
      <c r="B11" s="58" t="s">
        <v>179</v>
      </c>
      <c r="C11" s="58" t="s">
        <v>27</v>
      </c>
      <c r="D11" s="58"/>
      <c r="E11" s="45" t="s">
        <v>142</v>
      </c>
      <c r="F11" s="18">
        <v>0</v>
      </c>
      <c r="G11" s="18">
        <v>28</v>
      </c>
      <c r="H11" s="18">
        <v>0</v>
      </c>
      <c r="I11" s="18">
        <v>32</v>
      </c>
      <c r="J11" s="18">
        <v>0</v>
      </c>
      <c r="K11" s="18"/>
      <c r="L11" s="18"/>
      <c r="M11" s="18"/>
      <c r="N11" s="18"/>
      <c r="O11" s="18"/>
      <c r="P11" s="18"/>
      <c r="Q11" s="68">
        <f>SUM(F11:P11)</f>
        <v>60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120" ht="24.95" customHeight="1">
      <c r="A12" s="14">
        <v>4</v>
      </c>
      <c r="B12" s="59" t="s">
        <v>176</v>
      </c>
      <c r="C12" s="59" t="s">
        <v>177</v>
      </c>
      <c r="D12" s="59"/>
      <c r="E12" s="35" t="s">
        <v>142</v>
      </c>
      <c r="F12" s="11">
        <v>0</v>
      </c>
      <c r="G12" s="11">
        <v>24</v>
      </c>
      <c r="H12" s="11">
        <v>32</v>
      </c>
      <c r="I12" s="11">
        <v>0</v>
      </c>
      <c r="J12" s="11">
        <v>0</v>
      </c>
      <c r="K12" s="11"/>
      <c r="L12" s="11"/>
      <c r="M12" s="11"/>
      <c r="N12" s="11"/>
      <c r="O12" s="11"/>
      <c r="P12" s="11"/>
      <c r="Q12" s="65">
        <f>SUM(F12:P12)</f>
        <v>56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120" ht="24.95" customHeight="1">
      <c r="A13" s="14">
        <v>8</v>
      </c>
      <c r="B13" s="58" t="s">
        <v>178</v>
      </c>
      <c r="C13" s="58" t="s">
        <v>25</v>
      </c>
      <c r="D13" s="58"/>
      <c r="E13" s="45" t="s">
        <v>142</v>
      </c>
      <c r="F13" s="18">
        <v>0</v>
      </c>
      <c r="G13" s="18">
        <v>32</v>
      </c>
      <c r="H13" s="18">
        <v>22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68">
        <f>SUM(F13:P13)</f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120" ht="24.95" customHeight="1">
      <c r="A14" s="14">
        <v>9</v>
      </c>
      <c r="B14" s="60" t="s">
        <v>220</v>
      </c>
      <c r="C14" s="58" t="s">
        <v>26</v>
      </c>
      <c r="D14" s="58"/>
      <c r="E14" s="45" t="s">
        <v>142</v>
      </c>
      <c r="F14" s="58">
        <v>0</v>
      </c>
      <c r="G14" s="58">
        <v>0</v>
      </c>
      <c r="H14" s="58">
        <v>20</v>
      </c>
      <c r="I14" s="58">
        <v>12</v>
      </c>
      <c r="J14" s="18">
        <v>16</v>
      </c>
      <c r="K14" s="58"/>
      <c r="L14" s="58"/>
      <c r="M14" s="58"/>
      <c r="N14" s="58"/>
      <c r="O14" s="58"/>
      <c r="P14" s="58"/>
      <c r="Q14" s="68">
        <f>SUM(F14:P14)</f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120" ht="24.95" customHeight="1">
      <c r="A15" s="36">
        <v>5</v>
      </c>
      <c r="B15" s="34" t="s">
        <v>132</v>
      </c>
      <c r="C15" s="34" t="s">
        <v>25</v>
      </c>
      <c r="D15" s="35" t="s">
        <v>139</v>
      </c>
      <c r="E15" s="35" t="s">
        <v>143</v>
      </c>
      <c r="F15" s="11">
        <v>24</v>
      </c>
      <c r="G15" s="11">
        <v>22</v>
      </c>
      <c r="H15" s="11">
        <v>0</v>
      </c>
      <c r="I15" s="11">
        <v>0</v>
      </c>
      <c r="J15" s="11">
        <v>0</v>
      </c>
      <c r="K15" s="11"/>
      <c r="L15" s="11"/>
      <c r="M15" s="11"/>
      <c r="N15" s="11"/>
      <c r="O15" s="11"/>
      <c r="P15" s="11"/>
      <c r="Q15" s="65">
        <f>SUM(F15:P15)</f>
        <v>46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120" ht="24.95" customHeight="1">
      <c r="A16" s="14">
        <v>10</v>
      </c>
      <c r="B16" s="66" t="s">
        <v>253</v>
      </c>
      <c r="C16" s="6" t="s">
        <v>25</v>
      </c>
      <c r="D16" s="2"/>
      <c r="E16" s="45" t="s">
        <v>142</v>
      </c>
      <c r="F16" s="46">
        <v>0</v>
      </c>
      <c r="G16" s="46">
        <v>0</v>
      </c>
      <c r="H16" s="46">
        <v>0</v>
      </c>
      <c r="I16" s="46">
        <v>16</v>
      </c>
      <c r="J16" s="18">
        <v>22</v>
      </c>
      <c r="K16" s="2"/>
      <c r="L16" s="2"/>
      <c r="M16" s="2"/>
      <c r="N16" s="2"/>
      <c r="O16" s="2"/>
      <c r="P16" s="2"/>
      <c r="Q16" s="68">
        <f>SUM(F16:P16)</f>
        <v>38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</row>
    <row r="17" spans="1:120" ht="24.95" customHeight="1">
      <c r="A17" s="14">
        <v>11</v>
      </c>
      <c r="B17" s="66" t="s">
        <v>252</v>
      </c>
      <c r="C17" s="66" t="s">
        <v>183</v>
      </c>
      <c r="D17" s="2"/>
      <c r="E17" s="45" t="s">
        <v>142</v>
      </c>
      <c r="F17" s="46">
        <v>0</v>
      </c>
      <c r="G17" s="46">
        <v>0</v>
      </c>
      <c r="H17" s="46">
        <v>0</v>
      </c>
      <c r="I17" s="2">
        <v>20</v>
      </c>
      <c r="J17" s="18">
        <v>14</v>
      </c>
      <c r="K17" s="2"/>
      <c r="L17" s="2"/>
      <c r="M17" s="2"/>
      <c r="N17" s="2"/>
      <c r="O17" s="2"/>
      <c r="P17" s="2"/>
      <c r="Q17" s="68">
        <f>SUM(F17:P17)</f>
        <v>34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</row>
    <row r="18" spans="1:120" ht="26.25" customHeight="1">
      <c r="A18" s="14">
        <v>6</v>
      </c>
      <c r="B18" s="59" t="s">
        <v>154</v>
      </c>
      <c r="C18" s="59" t="s">
        <v>152</v>
      </c>
      <c r="D18" s="59"/>
      <c r="E18" s="11" t="s">
        <v>155</v>
      </c>
      <c r="F18" s="11">
        <v>28</v>
      </c>
      <c r="G18" s="11">
        <v>0</v>
      </c>
      <c r="H18" s="11">
        <v>0</v>
      </c>
      <c r="I18" s="11">
        <v>0</v>
      </c>
      <c r="J18" s="11">
        <v>0</v>
      </c>
      <c r="K18" s="11"/>
      <c r="L18" s="11"/>
      <c r="M18" s="11"/>
      <c r="N18" s="11"/>
      <c r="O18" s="11"/>
      <c r="P18" s="11"/>
      <c r="Q18" s="65">
        <f>SUM(F18:P18)</f>
        <v>28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</row>
    <row r="19" spans="1:120" ht="26.25" customHeight="1">
      <c r="A19" s="14">
        <v>12</v>
      </c>
      <c r="B19" s="6" t="s">
        <v>133</v>
      </c>
      <c r="C19" s="6" t="s">
        <v>25</v>
      </c>
      <c r="D19" s="9" t="s">
        <v>140</v>
      </c>
      <c r="E19" s="9" t="s">
        <v>141</v>
      </c>
      <c r="F19" s="18">
        <v>20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/>
      <c r="P19" s="18"/>
      <c r="Q19" s="68">
        <f>SUM(F19:P19)</f>
        <v>20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</row>
    <row r="20" spans="1:120" ht="26.25" customHeight="1">
      <c r="A20" s="14">
        <v>13</v>
      </c>
      <c r="B20" s="66" t="s">
        <v>263</v>
      </c>
      <c r="C20" s="66" t="s">
        <v>183</v>
      </c>
      <c r="D20" s="2"/>
      <c r="E20" s="45" t="s">
        <v>142</v>
      </c>
      <c r="F20" s="46">
        <v>0</v>
      </c>
      <c r="G20" s="46">
        <v>0</v>
      </c>
      <c r="H20" s="46">
        <v>0</v>
      </c>
      <c r="I20" s="46">
        <v>0</v>
      </c>
      <c r="J20" s="18">
        <v>18</v>
      </c>
      <c r="K20" s="2"/>
      <c r="L20" s="2"/>
      <c r="M20" s="2"/>
      <c r="N20" s="2"/>
      <c r="O20" s="2"/>
      <c r="P20" s="2"/>
      <c r="Q20" s="68">
        <f>SUM(F20:P20)</f>
        <v>18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</row>
    <row r="21" spans="1:120" ht="26.25" customHeight="1">
      <c r="A21" s="14">
        <v>14</v>
      </c>
      <c r="B21" s="66" t="s">
        <v>264</v>
      </c>
      <c r="C21" s="66" t="s">
        <v>183</v>
      </c>
      <c r="D21" s="2"/>
      <c r="E21" s="45" t="s">
        <v>142</v>
      </c>
      <c r="F21" s="46">
        <v>0</v>
      </c>
      <c r="G21" s="46">
        <v>0</v>
      </c>
      <c r="H21" s="46">
        <v>0</v>
      </c>
      <c r="I21" s="46">
        <v>0</v>
      </c>
      <c r="J21" s="46">
        <v>12</v>
      </c>
      <c r="K21" s="2"/>
      <c r="L21" s="2"/>
      <c r="M21" s="2"/>
      <c r="N21" s="2"/>
      <c r="O21" s="2"/>
      <c r="P21" s="2"/>
      <c r="Q21" s="68">
        <f>SUM(F21:P21)</f>
        <v>12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</row>
    <row r="22" spans="1:120" ht="26.25" customHeight="1">
      <c r="A22" s="1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1:120" ht="26.25" customHeight="1">
      <c r="A23" s="1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</row>
    <row r="24" spans="1:120" ht="26.25" customHeight="1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120" ht="26.25" customHeight="1">
      <c r="A25" s="1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</row>
    <row r="26" spans="1:120" ht="26.25" customHeight="1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120" ht="26.25" customHeight="1">
      <c r="A27" s="1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</row>
    <row r="28" spans="1:120" ht="26.25" customHeigh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120" ht="26.25" customHeight="1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26.25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</row>
    <row r="31" spans="1:120" ht="26.25" customHeight="1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</row>
    <row r="32" spans="1:120" ht="26.25" customHeight="1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</row>
    <row r="33" spans="1:120" ht="26.25" customHeight="1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26.2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</row>
    <row r="35" spans="1:120" ht="26.25" customHeight="1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26.25" customHeight="1">
      <c r="A36" s="1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1:120" ht="26.25" customHeight="1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ht="26.2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26.2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</row>
    <row r="40" spans="1:120" ht="26.2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26.25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26.25" customHeight="1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26.25" customHeight="1">
      <c r="A43" s="1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26.25" customHeight="1">
      <c r="A44" s="1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26.25" customHeight="1">
      <c r="A45" s="1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26.25" customHeight="1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26.2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26.25" customHeight="1">
      <c r="A48" s="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:120" ht="26.25" customHeight="1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:120" ht="26.25" customHeight="1">
      <c r="A50" s="1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:120" ht="26.2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  <row r="52" spans="1:120" ht="26.25" customHeight="1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120" ht="26.25" customHeight="1">
      <c r="A53" s="1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</row>
    <row r="54" spans="1:120" ht="26.25" customHeight="1">
      <c r="A54" s="1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120" ht="26.25" customHeight="1">
      <c r="A55" s="1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26.25" customHeight="1">
      <c r="A56" s="1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</row>
    <row r="57" spans="1:120" ht="26.25" customHeight="1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26.2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pans="1:120" ht="26.25" customHeight="1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pans="1:120" ht="26.25" customHeight="1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</row>
    <row r="61" spans="1:120" ht="26.25" customHeight="1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</row>
    <row r="62" spans="1:120" ht="26.25" customHeight="1">
      <c r="A62" s="1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</row>
    <row r="63" spans="1:120" ht="26.25" customHeight="1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</row>
    <row r="64" spans="1:120" ht="26.25" customHeight="1">
      <c r="A64" s="1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</row>
    <row r="65" spans="1:120" ht="26.25" customHeight="1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</row>
    <row r="66" spans="1:120" ht="26.25" customHeight="1">
      <c r="A66" s="1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</row>
    <row r="67" spans="1:120" ht="26.25" customHeight="1">
      <c r="A67" s="1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</row>
    <row r="68" spans="1:120" ht="26.25" customHeight="1">
      <c r="A68" s="1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</row>
    <row r="69" spans="1:120" ht="26.25" customHeight="1">
      <c r="A69" s="1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</row>
    <row r="70" spans="1:120" ht="26.25" customHeight="1">
      <c r="A70" s="1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</row>
    <row r="71" spans="1:120" ht="26.25" customHeight="1">
      <c r="A71" s="1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</row>
    <row r="72" spans="1:120" ht="26.25" customHeight="1">
      <c r="A72" s="1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</row>
    <row r="73" spans="1:120" ht="26.25" customHeight="1">
      <c r="A73" s="1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</row>
    <row r="74" spans="1:120" ht="26.25" customHeight="1">
      <c r="A74" s="1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</row>
    <row r="75" spans="1:120" ht="26.25" customHeight="1">
      <c r="A75" s="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</row>
    <row r="76" spans="1:120" ht="26.25" customHeight="1">
      <c r="A76" s="1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</row>
    <row r="77" spans="1:120" ht="26.25" customHeight="1">
      <c r="A77" s="1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</row>
    <row r="78" spans="1:120" ht="26.25" customHeight="1">
      <c r="A78" s="1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</row>
    <row r="79" spans="1:120" ht="26.25" customHeight="1">
      <c r="A79" s="1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</row>
    <row r="80" spans="1:120" ht="26.25" customHeight="1">
      <c r="A80" s="1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</row>
    <row r="81" spans="1:120" ht="26.25" customHeight="1">
      <c r="A81" s="1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</row>
    <row r="82" spans="1:120" ht="26.25" customHeight="1">
      <c r="A82" s="1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</row>
    <row r="83" spans="1:120" ht="26.25" customHeight="1">
      <c r="A83" s="1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</row>
    <row r="84" spans="1:120" ht="26.25" customHeight="1">
      <c r="A84" s="1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</row>
    <row r="85" spans="1:120" ht="26.25" customHeight="1">
      <c r="A85" s="1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</row>
    <row r="86" spans="1:120" ht="26.25" customHeight="1">
      <c r="A86" s="1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</row>
    <row r="87" spans="1:120" ht="26.2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</row>
    <row r="88" spans="1:120" ht="26.25" customHeight="1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</row>
    <row r="89" spans="1:120" ht="26.25" customHeight="1">
      <c r="A89" s="1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</row>
  </sheetData>
  <sortState ref="A2:Q21">
    <sortCondition descending="1" ref="Q2:Q2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13"/>
  <sheetViews>
    <sheetView tabSelected="1" workbookViewId="0">
      <selection activeCell="T7" sqref="T7"/>
    </sheetView>
  </sheetViews>
  <sheetFormatPr baseColWidth="10" defaultRowHeight="18"/>
  <cols>
    <col min="1" max="1" width="5.140625" style="54" customWidth="1"/>
    <col min="2" max="2" width="40.140625" customWidth="1"/>
    <col min="3" max="14" width="4.7109375" customWidth="1"/>
  </cols>
  <sheetData>
    <row r="1" spans="1:109" s="1" customFormat="1" ht="121.5" customHeight="1">
      <c r="A1" s="14"/>
      <c r="B1" s="14" t="s">
        <v>144</v>
      </c>
      <c r="C1" s="53" t="s">
        <v>4</v>
      </c>
      <c r="D1" s="53" t="s">
        <v>145</v>
      </c>
      <c r="E1" s="53" t="s">
        <v>6</v>
      </c>
      <c r="F1" s="53" t="s">
        <v>7</v>
      </c>
      <c r="G1" s="53" t="s">
        <v>8</v>
      </c>
      <c r="H1" s="53" t="s">
        <v>9</v>
      </c>
      <c r="I1" s="53" t="s">
        <v>10</v>
      </c>
      <c r="J1" s="53" t="s">
        <v>11</v>
      </c>
      <c r="K1" s="53" t="s">
        <v>12</v>
      </c>
      <c r="L1" s="53" t="s">
        <v>13</v>
      </c>
      <c r="M1" s="53" t="s">
        <v>14</v>
      </c>
      <c r="N1" s="55" t="s">
        <v>146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</row>
    <row r="2" spans="1:109" s="1" customFormat="1">
      <c r="A2" s="14">
        <v>1</v>
      </c>
      <c r="B2" s="52" t="s">
        <v>24</v>
      </c>
      <c r="C2" s="14">
        <v>20</v>
      </c>
      <c r="D2" s="14">
        <v>16</v>
      </c>
      <c r="E2" s="14">
        <v>20</v>
      </c>
      <c r="F2" s="14">
        <v>20</v>
      </c>
      <c r="G2" s="14">
        <v>16</v>
      </c>
      <c r="H2" s="14"/>
      <c r="I2" s="14"/>
      <c r="J2" s="14"/>
      <c r="K2" s="14"/>
      <c r="L2" s="14"/>
      <c r="M2" s="14"/>
      <c r="N2" s="56">
        <f>SUM(C2:M2)</f>
        <v>92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</row>
    <row r="3" spans="1:109" s="5" customFormat="1">
      <c r="A3" s="14">
        <v>2</v>
      </c>
      <c r="B3" s="52" t="s">
        <v>27</v>
      </c>
      <c r="C3" s="14">
        <v>16</v>
      </c>
      <c r="D3" s="14">
        <v>20</v>
      </c>
      <c r="E3" s="14">
        <v>16</v>
      </c>
      <c r="F3" s="14">
        <v>16</v>
      </c>
      <c r="G3" s="14">
        <v>20</v>
      </c>
      <c r="H3" s="14"/>
      <c r="I3" s="14"/>
      <c r="J3" s="14"/>
      <c r="K3" s="14"/>
      <c r="L3" s="14"/>
      <c r="M3" s="14"/>
      <c r="N3" s="56">
        <f>SUM(C3:M3)</f>
        <v>88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</row>
    <row r="4" spans="1:109" s="1" customFormat="1">
      <c r="A4" s="14">
        <v>3</v>
      </c>
      <c r="B4" s="52" t="s">
        <v>25</v>
      </c>
      <c r="C4" s="14">
        <v>10</v>
      </c>
      <c r="D4" s="14">
        <v>14</v>
      </c>
      <c r="E4" s="14">
        <v>14</v>
      </c>
      <c r="F4" s="14">
        <v>14</v>
      </c>
      <c r="G4" s="14">
        <v>14</v>
      </c>
      <c r="H4" s="14"/>
      <c r="I4" s="14"/>
      <c r="J4" s="14"/>
      <c r="K4" s="14"/>
      <c r="L4" s="14"/>
      <c r="M4" s="14"/>
      <c r="N4" s="56">
        <f>SUM(C4:M4)</f>
        <v>66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</row>
    <row r="5" spans="1:109" s="5" customFormat="1">
      <c r="A5" s="14">
        <v>4</v>
      </c>
      <c r="B5" s="52" t="s">
        <v>26</v>
      </c>
      <c r="C5" s="14">
        <v>12</v>
      </c>
      <c r="D5" s="14">
        <v>12</v>
      </c>
      <c r="E5" s="14">
        <v>12</v>
      </c>
      <c r="F5" s="14">
        <v>12</v>
      </c>
      <c r="G5" s="14">
        <v>12</v>
      </c>
      <c r="H5" s="14"/>
      <c r="I5" s="14"/>
      <c r="J5" s="14"/>
      <c r="K5" s="14"/>
      <c r="L5" s="14"/>
      <c r="M5" s="14"/>
      <c r="N5" s="56">
        <f>SUM(C5:M5)</f>
        <v>60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</row>
    <row r="6" spans="1:109" s="1" customFormat="1">
      <c r="A6" s="14">
        <v>5</v>
      </c>
      <c r="B6" s="52" t="s">
        <v>68</v>
      </c>
      <c r="C6" s="14">
        <v>6</v>
      </c>
      <c r="D6" s="14">
        <v>10</v>
      </c>
      <c r="E6" s="14">
        <v>9</v>
      </c>
      <c r="F6" s="14">
        <v>10</v>
      </c>
      <c r="G6" s="14">
        <v>9</v>
      </c>
      <c r="H6" s="14"/>
      <c r="I6" s="14"/>
      <c r="J6" s="14"/>
      <c r="K6" s="14"/>
      <c r="L6" s="14"/>
      <c r="M6" s="14"/>
      <c r="N6" s="56">
        <f>SUM(C6:M6)</f>
        <v>44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5" customFormat="1">
      <c r="A7" s="14">
        <v>6</v>
      </c>
      <c r="B7" s="52" t="s">
        <v>67</v>
      </c>
      <c r="C7" s="14">
        <v>9</v>
      </c>
      <c r="D7" s="14">
        <v>9</v>
      </c>
      <c r="E7" s="14">
        <v>10</v>
      </c>
      <c r="F7" s="14">
        <v>7</v>
      </c>
      <c r="G7" s="14">
        <v>8</v>
      </c>
      <c r="H7" s="14"/>
      <c r="I7" s="14"/>
      <c r="J7" s="14"/>
      <c r="K7" s="14"/>
      <c r="L7" s="14"/>
      <c r="M7" s="14"/>
      <c r="N7" s="56">
        <f>SUM(C7:M7)</f>
        <v>43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1:109" s="1" customFormat="1">
      <c r="A8" s="14">
        <v>7</v>
      </c>
      <c r="B8" s="14" t="s">
        <v>172</v>
      </c>
      <c r="C8" s="14">
        <v>14</v>
      </c>
      <c r="D8" s="14">
        <v>0</v>
      </c>
      <c r="E8" s="14">
        <v>8</v>
      </c>
      <c r="F8" s="14">
        <v>9</v>
      </c>
      <c r="G8" s="14">
        <v>10</v>
      </c>
      <c r="H8" s="14"/>
      <c r="I8" s="14"/>
      <c r="J8" s="14"/>
      <c r="K8" s="14"/>
      <c r="L8" s="14"/>
      <c r="M8" s="14"/>
      <c r="N8" s="56">
        <f>SUM(C8:M8)</f>
        <v>41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</row>
    <row r="9" spans="1:109" s="5" customFormat="1">
      <c r="A9" s="14">
        <v>8</v>
      </c>
      <c r="B9" s="52" t="s">
        <v>80</v>
      </c>
      <c r="C9" s="14">
        <v>8</v>
      </c>
      <c r="D9" s="14">
        <v>8</v>
      </c>
      <c r="E9" s="14">
        <v>0</v>
      </c>
      <c r="F9" s="14">
        <v>6</v>
      </c>
      <c r="G9" s="14">
        <v>7</v>
      </c>
      <c r="H9" s="14"/>
      <c r="I9" s="14"/>
      <c r="J9" s="14"/>
      <c r="K9" s="14"/>
      <c r="L9" s="14"/>
      <c r="M9" s="14"/>
      <c r="N9" s="56">
        <f>SUM(C9:M9)</f>
        <v>29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</row>
    <row r="10" spans="1:109" s="1" customFormat="1">
      <c r="A10" s="14">
        <v>9</v>
      </c>
      <c r="B10" s="52" t="s">
        <v>69</v>
      </c>
      <c r="C10" s="14">
        <v>7</v>
      </c>
      <c r="D10" s="14">
        <v>0</v>
      </c>
      <c r="E10" s="14">
        <v>6</v>
      </c>
      <c r="F10" s="14">
        <v>0</v>
      </c>
      <c r="G10" s="14">
        <v>6</v>
      </c>
      <c r="H10" s="14"/>
      <c r="I10" s="14"/>
      <c r="J10" s="14"/>
      <c r="K10" s="14"/>
      <c r="L10" s="14"/>
      <c r="M10" s="14"/>
      <c r="N10" s="56">
        <f>SUM(C10:M10)</f>
        <v>19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1:109">
      <c r="A11" s="14">
        <v>10</v>
      </c>
      <c r="B11" s="14" t="s">
        <v>208</v>
      </c>
      <c r="C11" s="14">
        <v>0</v>
      </c>
      <c r="D11" s="14">
        <v>0</v>
      </c>
      <c r="E11" s="14">
        <v>7</v>
      </c>
      <c r="F11" s="14">
        <v>8</v>
      </c>
      <c r="G11" s="14">
        <v>0</v>
      </c>
      <c r="H11" s="14"/>
      <c r="I11" s="14"/>
      <c r="J11" s="14"/>
      <c r="K11" s="14"/>
      <c r="L11" s="14"/>
      <c r="M11" s="14"/>
      <c r="N11" s="56">
        <f>SUM(C11:M11)</f>
        <v>15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</row>
    <row r="12" spans="1:109">
      <c r="C12" s="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</row>
    <row r="13" spans="1:109"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</sheetData>
  <sortState ref="A2:N11">
    <sortCondition descending="1" ref="N2:N11"/>
  </sortState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8"/>
  <sheetViews>
    <sheetView workbookViewId="0">
      <selection activeCell="B7" sqref="B7"/>
    </sheetView>
  </sheetViews>
  <sheetFormatPr baseColWidth="10" defaultRowHeight="12.75"/>
  <cols>
    <col min="1" max="1" width="27.7109375" customWidth="1"/>
    <col min="10" max="10" width="9" customWidth="1"/>
    <col min="11" max="11" width="7.7109375" customWidth="1"/>
    <col min="12" max="12" width="12.85546875" customWidth="1"/>
    <col min="13" max="13" width="9.42578125" customWidth="1"/>
  </cols>
  <sheetData>
    <row r="1" spans="1:13" s="7" customFormat="1">
      <c r="A1" s="7" t="s">
        <v>144</v>
      </c>
      <c r="B1" s="7" t="s">
        <v>4</v>
      </c>
      <c r="C1" s="7" t="s">
        <v>145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146</v>
      </c>
    </row>
    <row r="2" spans="1:13" s="1" customFormat="1"/>
    <row r="3" spans="1:13" s="5" customFormat="1">
      <c r="A3" s="4" t="s">
        <v>25</v>
      </c>
    </row>
    <row r="4" spans="1:13" s="1" customFormat="1"/>
    <row r="5" spans="1:13" s="1" customFormat="1">
      <c r="A5" s="1" t="s">
        <v>147</v>
      </c>
      <c r="B5" s="1">
        <f>3+2+7</f>
        <v>12</v>
      </c>
      <c r="M5" s="1">
        <f>SUM(B5:L5)</f>
        <v>12</v>
      </c>
    </row>
    <row r="6" spans="1:13" s="1" customFormat="1">
      <c r="A6" s="1" t="s">
        <v>148</v>
      </c>
      <c r="B6" s="1">
        <f>5+8+16</f>
        <v>29</v>
      </c>
      <c r="M6" s="1">
        <f>SUM(B6:L6)</f>
        <v>29</v>
      </c>
    </row>
    <row r="7" spans="1:13" s="1" customFormat="1">
      <c r="A7" s="1" t="s">
        <v>149</v>
      </c>
      <c r="B7" s="1">
        <f>8+9+12</f>
        <v>29</v>
      </c>
      <c r="M7" s="1">
        <f t="shared" ref="M7:M22" si="0">SUM(B7:L7)</f>
        <v>29</v>
      </c>
    </row>
    <row r="8" spans="1:13" s="1" customFormat="1">
      <c r="A8" s="1" t="s">
        <v>150</v>
      </c>
      <c r="B8" s="1">
        <f>1+2</f>
        <v>3</v>
      </c>
      <c r="M8" s="1">
        <f t="shared" si="0"/>
        <v>3</v>
      </c>
    </row>
    <row r="9" spans="1:13" s="1" customFormat="1">
      <c r="M9" s="7">
        <f>SUM(M5:M8)</f>
        <v>73</v>
      </c>
    </row>
    <row r="10" spans="1:13" s="5" customFormat="1">
      <c r="A10" s="4" t="s">
        <v>26</v>
      </c>
    </row>
    <row r="11" spans="1:13" s="1" customFormat="1"/>
    <row r="12" spans="1:13" s="1" customFormat="1">
      <c r="A12" s="1" t="s">
        <v>147</v>
      </c>
      <c r="B12" s="1">
        <f>4+6+8</f>
        <v>18</v>
      </c>
      <c r="M12" s="1">
        <f t="shared" si="0"/>
        <v>18</v>
      </c>
    </row>
    <row r="13" spans="1:13" s="1" customFormat="1">
      <c r="A13" s="1" t="s">
        <v>148</v>
      </c>
      <c r="B13" s="1">
        <f>3+3+5</f>
        <v>11</v>
      </c>
      <c r="M13" s="1">
        <f t="shared" si="0"/>
        <v>11</v>
      </c>
    </row>
    <row r="14" spans="1:13" s="1" customFormat="1">
      <c r="A14" s="1" t="s">
        <v>149</v>
      </c>
      <c r="B14" s="1">
        <f>1+14+14</f>
        <v>29</v>
      </c>
      <c r="M14" s="1">
        <f t="shared" si="0"/>
        <v>29</v>
      </c>
    </row>
    <row r="15" spans="1:13" s="1" customFormat="1">
      <c r="A15" s="1" t="s">
        <v>150</v>
      </c>
      <c r="B15" s="1">
        <f>2+7</f>
        <v>9</v>
      </c>
      <c r="M15" s="1">
        <f t="shared" si="0"/>
        <v>9</v>
      </c>
    </row>
    <row r="16" spans="1:13" s="1" customFormat="1">
      <c r="M16" s="7">
        <f>SUM(M12:M15)</f>
        <v>67</v>
      </c>
    </row>
    <row r="17" spans="1:256" s="5" customFormat="1">
      <c r="A17" s="4" t="s">
        <v>69</v>
      </c>
    </row>
    <row r="18" spans="1:256" s="1" customFormat="1"/>
    <row r="19" spans="1:256" s="1" customFormat="1">
      <c r="A19" s="1" t="s">
        <v>147</v>
      </c>
      <c r="B19" s="1">
        <f>9+12+12</f>
        <v>33</v>
      </c>
      <c r="M19" s="1">
        <f t="shared" si="0"/>
        <v>33</v>
      </c>
    </row>
    <row r="20" spans="1:256" s="1" customFormat="1">
      <c r="A20" s="1" t="s">
        <v>148</v>
      </c>
      <c r="B20" s="1">
        <f>7+15+17</f>
        <v>39</v>
      </c>
      <c r="M20" s="1">
        <f t="shared" si="0"/>
        <v>39</v>
      </c>
    </row>
    <row r="21" spans="1:256" s="1" customFormat="1">
      <c r="A21" s="1" t="s">
        <v>149</v>
      </c>
      <c r="B21" s="1">
        <f>11+14+14</f>
        <v>39</v>
      </c>
      <c r="M21" s="1">
        <f t="shared" si="0"/>
        <v>39</v>
      </c>
    </row>
    <row r="22" spans="1:256" s="1" customFormat="1">
      <c r="A22" s="1" t="s">
        <v>150</v>
      </c>
      <c r="B22" s="1">
        <f>21+21</f>
        <v>42</v>
      </c>
      <c r="M22" s="1">
        <f t="shared" si="0"/>
        <v>42</v>
      </c>
    </row>
    <row r="23" spans="1:256" s="1" customFormat="1">
      <c r="M23" s="7">
        <f>SUM(M19:M22)</f>
        <v>153</v>
      </c>
    </row>
    <row r="24" spans="1:256" s="5" customFormat="1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/>
    <row r="26" spans="1:256" s="1" customFormat="1">
      <c r="A26" s="1" t="s">
        <v>147</v>
      </c>
      <c r="B26" s="1">
        <f>1+1+4</f>
        <v>6</v>
      </c>
      <c r="M26" s="1">
        <f>SUM(B26:L26)</f>
        <v>6</v>
      </c>
    </row>
    <row r="27" spans="1:256" s="1" customFormat="1">
      <c r="A27" s="1" t="s">
        <v>148</v>
      </c>
      <c r="B27" s="1">
        <f>1+4+6</f>
        <v>11</v>
      </c>
      <c r="M27" s="1">
        <f>SUM(B27:L27)</f>
        <v>11</v>
      </c>
    </row>
    <row r="28" spans="1:256" s="1" customFormat="1">
      <c r="A28" s="1" t="s">
        <v>149</v>
      </c>
      <c r="B28" s="1">
        <f>2+1+2</f>
        <v>5</v>
      </c>
      <c r="M28" s="1">
        <f>SUM(B28:L28)</f>
        <v>5</v>
      </c>
    </row>
    <row r="29" spans="1:256" s="1" customFormat="1">
      <c r="A29" s="1" t="s">
        <v>150</v>
      </c>
      <c r="B29" s="1">
        <f>1+3</f>
        <v>4</v>
      </c>
      <c r="M29" s="1">
        <f>SUM(B29:L29)</f>
        <v>4</v>
      </c>
    </row>
    <row r="30" spans="1:256" s="1" customFormat="1">
      <c r="M30" s="7">
        <f>SUM(M26:M29)</f>
        <v>26</v>
      </c>
    </row>
    <row r="31" spans="1:256" s="5" customFormat="1">
      <c r="A31" s="4" t="s">
        <v>80</v>
      </c>
    </row>
    <row r="32" spans="1:256" s="1" customFormat="1"/>
    <row r="33" spans="1:13" s="1" customFormat="1">
      <c r="A33" s="1" t="s">
        <v>147</v>
      </c>
      <c r="B33" s="1">
        <f>9+12+12</f>
        <v>33</v>
      </c>
      <c r="M33" s="1">
        <f>SUM(B33:L33)</f>
        <v>33</v>
      </c>
    </row>
    <row r="34" spans="1:13" s="1" customFormat="1">
      <c r="A34" s="1" t="s">
        <v>148</v>
      </c>
      <c r="B34" s="1">
        <f>7+17+17</f>
        <v>41</v>
      </c>
      <c r="M34" s="1">
        <f>SUM(B34:L34)</f>
        <v>41</v>
      </c>
    </row>
    <row r="35" spans="1:13" s="1" customFormat="1">
      <c r="A35" s="1" t="s">
        <v>149</v>
      </c>
      <c r="B35" s="1">
        <f>4+14+14</f>
        <v>32</v>
      </c>
      <c r="M35" s="1">
        <f>SUM(B35:L35)</f>
        <v>32</v>
      </c>
    </row>
    <row r="36" spans="1:13" s="1" customFormat="1">
      <c r="A36" s="1" t="s">
        <v>150</v>
      </c>
      <c r="B36" s="1">
        <f>21+21</f>
        <v>42</v>
      </c>
      <c r="M36" s="1">
        <f>SUM(B36:L36)</f>
        <v>42</v>
      </c>
    </row>
    <row r="37" spans="1:13" s="1" customFormat="1">
      <c r="M37" s="7">
        <f>SUM(M33:M36)</f>
        <v>148</v>
      </c>
    </row>
    <row r="38" spans="1:13" s="5" customFormat="1">
      <c r="A38" s="4" t="s">
        <v>27</v>
      </c>
    </row>
    <row r="39" spans="1:13" s="1" customFormat="1"/>
    <row r="40" spans="1:13" s="1" customFormat="1">
      <c r="A40" s="1" t="s">
        <v>147</v>
      </c>
      <c r="B40" s="1">
        <f>7+3+5</f>
        <v>15</v>
      </c>
      <c r="M40" s="1">
        <f>SUM(B40:L40)</f>
        <v>15</v>
      </c>
    </row>
    <row r="41" spans="1:13" s="1" customFormat="1">
      <c r="A41" s="1" t="s">
        <v>148</v>
      </c>
      <c r="B41" s="1">
        <f>7+1+2</f>
        <v>10</v>
      </c>
      <c r="M41" s="1">
        <f>SUM(B41:L41)</f>
        <v>10</v>
      </c>
    </row>
    <row r="42" spans="1:13" s="1" customFormat="1">
      <c r="A42" s="1" t="s">
        <v>149</v>
      </c>
      <c r="B42" s="1">
        <f>7+3+4</f>
        <v>14</v>
      </c>
      <c r="M42" s="1">
        <f>SUM(B42:L42)</f>
        <v>14</v>
      </c>
    </row>
    <row r="43" spans="1:13" s="1" customFormat="1">
      <c r="A43" s="1" t="s">
        <v>150</v>
      </c>
      <c r="B43" s="1">
        <f>3+4</f>
        <v>7</v>
      </c>
      <c r="M43" s="1">
        <f>SUM(B43:L43)</f>
        <v>7</v>
      </c>
    </row>
    <row r="44" spans="1:13" s="1" customFormat="1">
      <c r="M44" s="7">
        <f>SUM(M40:M43)</f>
        <v>46</v>
      </c>
    </row>
    <row r="45" spans="1:13" s="5" customFormat="1" ht="12" customHeight="1">
      <c r="A45" s="4" t="s">
        <v>68</v>
      </c>
    </row>
    <row r="46" spans="1:13" s="1" customFormat="1"/>
    <row r="47" spans="1:13" s="1" customFormat="1">
      <c r="A47" s="1" t="s">
        <v>147</v>
      </c>
      <c r="B47" s="1">
        <f>9+12+12</f>
        <v>33</v>
      </c>
      <c r="M47" s="1">
        <f>SUM(B47:L47)</f>
        <v>33</v>
      </c>
    </row>
    <row r="48" spans="1:13" s="1" customFormat="1">
      <c r="A48" s="1" t="s">
        <v>148</v>
      </c>
      <c r="B48" s="1">
        <f>7+9+17</f>
        <v>33</v>
      </c>
      <c r="M48" s="1">
        <f>SUM(B48:L48)</f>
        <v>33</v>
      </c>
    </row>
    <row r="49" spans="1:13" s="1" customFormat="1">
      <c r="A49" s="1" t="s">
        <v>149</v>
      </c>
      <c r="B49" s="1">
        <f>11+14+14</f>
        <v>39</v>
      </c>
      <c r="M49" s="1">
        <f>SUM(B49:L49)</f>
        <v>39</v>
      </c>
    </row>
    <row r="50" spans="1:13" s="1" customFormat="1">
      <c r="A50" s="1" t="s">
        <v>150</v>
      </c>
      <c r="B50" s="1">
        <f>21+21</f>
        <v>42</v>
      </c>
      <c r="M50" s="8">
        <f>SUM(B50:L50)</f>
        <v>42</v>
      </c>
    </row>
    <row r="51" spans="1:13" s="1" customFormat="1">
      <c r="M51" s="7">
        <f>SUM(M47:M50)</f>
        <v>147</v>
      </c>
    </row>
    <row r="52" spans="1:13" s="5" customFormat="1">
      <c r="A52" s="4" t="s">
        <v>67</v>
      </c>
    </row>
    <row r="53" spans="1:13" s="1" customFormat="1"/>
    <row r="54" spans="1:13" s="1" customFormat="1">
      <c r="A54" s="1" t="s">
        <v>147</v>
      </c>
      <c r="B54" s="1">
        <f>9+12+12</f>
        <v>33</v>
      </c>
      <c r="M54" s="1">
        <f>SUM(B54:L54)</f>
        <v>33</v>
      </c>
    </row>
    <row r="55" spans="1:13" s="1" customFormat="1">
      <c r="A55" s="1" t="s">
        <v>148</v>
      </c>
      <c r="B55" s="1">
        <f>7+7+10</f>
        <v>24</v>
      </c>
      <c r="M55" s="1">
        <f>SUM(B55:L55)</f>
        <v>24</v>
      </c>
    </row>
    <row r="56" spans="1:13" s="1" customFormat="1">
      <c r="A56" s="1" t="s">
        <v>149</v>
      </c>
      <c r="B56" s="1">
        <f>11+14+14</f>
        <v>39</v>
      </c>
      <c r="M56" s="1">
        <f>SUM(B56:L56)</f>
        <v>39</v>
      </c>
    </row>
    <row r="57" spans="1:13" s="1" customFormat="1">
      <c r="A57" s="1" t="s">
        <v>150</v>
      </c>
      <c r="B57" s="1">
        <f>6+10</f>
        <v>16</v>
      </c>
      <c r="M57" s="1">
        <f>SUM(B57:L57)</f>
        <v>16</v>
      </c>
    </row>
    <row r="58" spans="1:13" s="1" customFormat="1">
      <c r="M58" s="7">
        <f>SUM(M54:M57)</f>
        <v>112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33"/>
  <sheetViews>
    <sheetView zoomScale="80" zoomScaleNormal="80" workbookViewId="0">
      <pane ySplit="1" topLeftCell="A2" activePane="bottomLeft" state="frozen"/>
      <selection pane="bottomLeft" activeCell="W12" sqref="W12"/>
    </sheetView>
  </sheetViews>
  <sheetFormatPr baseColWidth="10" defaultRowHeight="26.25" customHeight="1"/>
  <cols>
    <col min="1" max="1" width="6" style="2" customWidth="1"/>
    <col min="2" max="2" width="35.28515625" style="1" customWidth="1"/>
    <col min="3" max="3" width="24.42578125" style="1" customWidth="1"/>
    <col min="4" max="4" width="11.42578125" style="1"/>
    <col min="5" max="5" width="5.5703125" style="1" customWidth="1"/>
    <col min="6" max="6" width="5.28515625" style="1" customWidth="1"/>
    <col min="7" max="7" width="5.5703125" style="1" customWidth="1"/>
    <col min="8" max="8" width="5" style="1" customWidth="1"/>
    <col min="9" max="9" width="4.5703125" style="1" customWidth="1"/>
    <col min="10" max="10" width="5" style="1" customWidth="1"/>
    <col min="11" max="11" width="4.42578125" style="1" customWidth="1"/>
    <col min="12" max="12" width="4.5703125" style="1" customWidth="1"/>
    <col min="13" max="13" width="4.85546875" style="1" customWidth="1"/>
    <col min="14" max="14" width="4.5703125" style="1" customWidth="1"/>
    <col min="15" max="15" width="4.42578125" style="1" customWidth="1"/>
    <col min="16" max="16" width="7.28515625" style="1" customWidth="1"/>
    <col min="17" max="16384" width="11.42578125" style="1"/>
  </cols>
  <sheetData>
    <row r="1" spans="1:121" ht="103.5" customHeight="1">
      <c r="A1" s="58"/>
      <c r="B1" s="18" t="s">
        <v>0</v>
      </c>
      <c r="C1" s="18" t="s">
        <v>1</v>
      </c>
      <c r="D1" s="18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 t="s">
        <v>12</v>
      </c>
      <c r="N1" s="61" t="s">
        <v>13</v>
      </c>
      <c r="O1" s="61" t="s">
        <v>14</v>
      </c>
      <c r="P1" s="62" t="s">
        <v>15</v>
      </c>
      <c r="Q1" s="2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1:121" ht="26.25" customHeight="1">
      <c r="A2" s="72">
        <v>1</v>
      </c>
      <c r="B2" s="52" t="s">
        <v>18</v>
      </c>
      <c r="C2" s="23" t="s">
        <v>25</v>
      </c>
      <c r="D2" s="75" t="s">
        <v>28</v>
      </c>
      <c r="E2" s="72">
        <v>28</v>
      </c>
      <c r="F2" s="72">
        <v>40</v>
      </c>
      <c r="G2" s="72">
        <v>40</v>
      </c>
      <c r="H2" s="72">
        <v>32</v>
      </c>
      <c r="I2" s="72">
        <v>22</v>
      </c>
      <c r="J2" s="72"/>
      <c r="K2" s="72"/>
      <c r="L2" s="72"/>
      <c r="M2" s="72"/>
      <c r="N2" s="72"/>
      <c r="O2" s="72"/>
      <c r="P2" s="73">
        <f>SUM(E2:O2)</f>
        <v>162</v>
      </c>
      <c r="Q2" s="2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121" ht="26.25" customHeight="1">
      <c r="A3" s="72">
        <v>2</v>
      </c>
      <c r="B3" s="52" t="s">
        <v>16</v>
      </c>
      <c r="C3" s="23" t="s">
        <v>24</v>
      </c>
      <c r="D3" s="75" t="s">
        <v>28</v>
      </c>
      <c r="E3" s="72">
        <v>40</v>
      </c>
      <c r="F3" s="72">
        <v>32</v>
      </c>
      <c r="G3" s="72">
        <v>32</v>
      </c>
      <c r="H3" s="72">
        <v>28</v>
      </c>
      <c r="I3" s="72">
        <v>0</v>
      </c>
      <c r="J3" s="72"/>
      <c r="K3" s="72"/>
      <c r="L3" s="72"/>
      <c r="M3" s="72"/>
      <c r="N3" s="72"/>
      <c r="O3" s="72"/>
      <c r="P3" s="73">
        <f>SUM(E3:O3)</f>
        <v>132</v>
      </c>
      <c r="Q3" s="2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121" ht="26.25" customHeight="1">
      <c r="A4" s="72">
        <v>3</v>
      </c>
      <c r="B4" s="52" t="s">
        <v>21</v>
      </c>
      <c r="C4" s="23" t="s">
        <v>26</v>
      </c>
      <c r="D4" s="75" t="s">
        <v>30</v>
      </c>
      <c r="E4" s="72">
        <v>20</v>
      </c>
      <c r="F4" s="72">
        <v>22</v>
      </c>
      <c r="G4" s="72">
        <v>24</v>
      </c>
      <c r="H4" s="72">
        <v>20</v>
      </c>
      <c r="I4" s="72">
        <v>32</v>
      </c>
      <c r="J4" s="72"/>
      <c r="K4" s="72"/>
      <c r="L4" s="72"/>
      <c r="M4" s="72"/>
      <c r="N4" s="72"/>
      <c r="O4" s="72"/>
      <c r="P4" s="73">
        <f>SUM(E4:O4)</f>
        <v>118</v>
      </c>
      <c r="Q4" s="2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121" ht="26.25" customHeight="1">
      <c r="A5" s="72">
        <v>4</v>
      </c>
      <c r="B5" s="52" t="s">
        <v>17</v>
      </c>
      <c r="C5" s="23" t="s">
        <v>24</v>
      </c>
      <c r="D5" s="75" t="s">
        <v>28</v>
      </c>
      <c r="E5" s="72">
        <v>32</v>
      </c>
      <c r="F5" s="72">
        <v>28</v>
      </c>
      <c r="G5" s="72">
        <v>28</v>
      </c>
      <c r="H5" s="72">
        <v>24</v>
      </c>
      <c r="I5" s="72">
        <v>0</v>
      </c>
      <c r="J5" s="72"/>
      <c r="K5" s="72"/>
      <c r="L5" s="72"/>
      <c r="M5" s="72"/>
      <c r="N5" s="72"/>
      <c r="O5" s="72"/>
      <c r="P5" s="73">
        <f>SUM(E5:O5)</f>
        <v>112</v>
      </c>
      <c r="Q5" s="2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121" ht="26.25" customHeight="1">
      <c r="A6" s="72">
        <v>4</v>
      </c>
      <c r="B6" s="52" t="s">
        <v>20</v>
      </c>
      <c r="C6" s="23" t="s">
        <v>25</v>
      </c>
      <c r="D6" s="75" t="s">
        <v>30</v>
      </c>
      <c r="E6" s="72">
        <v>22</v>
      </c>
      <c r="F6" s="72">
        <v>24</v>
      </c>
      <c r="G6" s="72">
        <v>16</v>
      </c>
      <c r="H6" s="72">
        <v>22</v>
      </c>
      <c r="I6" s="72">
        <v>28</v>
      </c>
      <c r="J6" s="72"/>
      <c r="K6" s="72"/>
      <c r="L6" s="72"/>
      <c r="M6" s="72"/>
      <c r="N6" s="72"/>
      <c r="O6" s="72"/>
      <c r="P6" s="73">
        <f>SUM(E6:O6)</f>
        <v>112</v>
      </c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121" ht="26.25" customHeight="1">
      <c r="A7" s="72">
        <v>6</v>
      </c>
      <c r="B7" s="52" t="s">
        <v>22</v>
      </c>
      <c r="C7" s="23" t="s">
        <v>27</v>
      </c>
      <c r="D7" s="75" t="s">
        <v>30</v>
      </c>
      <c r="E7" s="72">
        <v>18</v>
      </c>
      <c r="F7" s="72">
        <v>16</v>
      </c>
      <c r="G7" s="72">
        <v>18</v>
      </c>
      <c r="H7" s="72">
        <v>14</v>
      </c>
      <c r="I7" s="72">
        <v>20</v>
      </c>
      <c r="J7" s="72"/>
      <c r="K7" s="72"/>
      <c r="L7" s="72"/>
      <c r="M7" s="72"/>
      <c r="N7" s="72"/>
      <c r="O7" s="72"/>
      <c r="P7" s="73">
        <f>SUM(E7:O7)</f>
        <v>86</v>
      </c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121" ht="26.25" customHeight="1">
      <c r="A8" s="72">
        <v>7</v>
      </c>
      <c r="B8" s="14" t="s">
        <v>38</v>
      </c>
      <c r="C8" s="33" t="s">
        <v>25</v>
      </c>
      <c r="D8" s="75" t="s">
        <v>30</v>
      </c>
      <c r="E8" s="72">
        <v>14</v>
      </c>
      <c r="F8" s="72">
        <v>12</v>
      </c>
      <c r="G8" s="72">
        <v>10</v>
      </c>
      <c r="H8" s="72">
        <v>12</v>
      </c>
      <c r="I8" s="72">
        <v>16</v>
      </c>
      <c r="J8" s="72"/>
      <c r="K8" s="72"/>
      <c r="L8" s="72"/>
      <c r="M8" s="72"/>
      <c r="N8" s="72"/>
      <c r="O8" s="72"/>
      <c r="P8" s="73">
        <f>SUM(E8:O8)</f>
        <v>64</v>
      </c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121" ht="26.25" customHeight="1">
      <c r="A9" s="72">
        <v>8</v>
      </c>
      <c r="B9" s="52" t="s">
        <v>19</v>
      </c>
      <c r="C9" s="23" t="s">
        <v>26</v>
      </c>
      <c r="D9" s="75" t="s">
        <v>28</v>
      </c>
      <c r="E9" s="72">
        <v>24</v>
      </c>
      <c r="F9" s="72">
        <v>0</v>
      </c>
      <c r="G9" s="72">
        <v>22</v>
      </c>
      <c r="H9" s="72">
        <v>16</v>
      </c>
      <c r="I9" s="72">
        <v>0</v>
      </c>
      <c r="J9" s="72"/>
      <c r="K9" s="72"/>
      <c r="L9" s="72"/>
      <c r="M9" s="72"/>
      <c r="N9" s="72"/>
      <c r="O9" s="72"/>
      <c r="P9" s="73">
        <f>SUM(E9:O9)</f>
        <v>62</v>
      </c>
      <c r="Q9" s="2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121" ht="26.25" customHeight="1">
      <c r="A10" s="72">
        <v>9</v>
      </c>
      <c r="B10" s="14" t="s">
        <v>181</v>
      </c>
      <c r="C10" s="33" t="s">
        <v>183</v>
      </c>
      <c r="D10" s="75" t="s">
        <v>28</v>
      </c>
      <c r="E10" s="72">
        <v>0</v>
      </c>
      <c r="F10" s="72">
        <v>20</v>
      </c>
      <c r="G10" s="72">
        <v>20</v>
      </c>
      <c r="H10" s="72">
        <v>0</v>
      </c>
      <c r="I10" s="72">
        <v>18</v>
      </c>
      <c r="J10" s="72"/>
      <c r="K10" s="72"/>
      <c r="L10" s="72"/>
      <c r="M10" s="72"/>
      <c r="N10" s="72"/>
      <c r="O10" s="72"/>
      <c r="P10" s="73">
        <f>SUM(E10:O10)</f>
        <v>58</v>
      </c>
      <c r="Q10" s="2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121" ht="26.25" customHeight="1">
      <c r="A11" s="72">
        <v>10</v>
      </c>
      <c r="B11" s="36" t="s">
        <v>221</v>
      </c>
      <c r="C11" s="48" t="s">
        <v>222</v>
      </c>
      <c r="D11" s="75" t="s">
        <v>29</v>
      </c>
      <c r="E11" s="74">
        <v>0</v>
      </c>
      <c r="F11" s="74">
        <v>0</v>
      </c>
      <c r="G11" s="72">
        <v>14</v>
      </c>
      <c r="H11" s="72">
        <v>40</v>
      </c>
      <c r="I11" s="72">
        <v>0</v>
      </c>
      <c r="J11" s="72"/>
      <c r="K11" s="72"/>
      <c r="L11" s="72"/>
      <c r="M11" s="72"/>
      <c r="N11" s="72"/>
      <c r="O11" s="72"/>
      <c r="P11" s="73">
        <f>SUM(E11:O11)</f>
        <v>54</v>
      </c>
      <c r="Q11" s="2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121" ht="26.25" customHeight="1">
      <c r="A12" s="72">
        <v>10</v>
      </c>
      <c r="B12" s="14" t="s">
        <v>182</v>
      </c>
      <c r="C12" s="33" t="s">
        <v>183</v>
      </c>
      <c r="D12" s="75" t="s">
        <v>28</v>
      </c>
      <c r="E12" s="72">
        <v>0</v>
      </c>
      <c r="F12" s="72">
        <v>18</v>
      </c>
      <c r="G12" s="72">
        <v>12</v>
      </c>
      <c r="H12" s="72">
        <v>0</v>
      </c>
      <c r="I12" s="72">
        <v>24</v>
      </c>
      <c r="J12" s="72"/>
      <c r="K12" s="72"/>
      <c r="L12" s="72"/>
      <c r="M12" s="72"/>
      <c r="N12" s="72"/>
      <c r="O12" s="72"/>
      <c r="P12" s="73">
        <f>SUM(E12:O12)</f>
        <v>54</v>
      </c>
      <c r="Q12" s="2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</row>
    <row r="13" spans="1:121" ht="26.25" customHeight="1">
      <c r="A13" s="72">
        <v>11</v>
      </c>
      <c r="B13" s="52" t="s">
        <v>23</v>
      </c>
      <c r="C13" s="23" t="s">
        <v>25</v>
      </c>
      <c r="D13" s="75" t="s">
        <v>30</v>
      </c>
      <c r="E13" s="72">
        <v>16</v>
      </c>
      <c r="F13" s="72">
        <v>14</v>
      </c>
      <c r="G13" s="72">
        <v>0</v>
      </c>
      <c r="H13" s="72">
        <v>0</v>
      </c>
      <c r="I13" s="72">
        <v>0</v>
      </c>
      <c r="J13" s="72"/>
      <c r="K13" s="72"/>
      <c r="L13" s="72"/>
      <c r="M13" s="72"/>
      <c r="N13" s="72"/>
      <c r="O13" s="72"/>
      <c r="P13" s="73">
        <f>SUM(E13:O13)</f>
        <v>30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26.25" customHeight="1">
      <c r="A14" s="72">
        <v>12</v>
      </c>
      <c r="B14" s="36" t="s">
        <v>262</v>
      </c>
      <c r="C14" s="48" t="s">
        <v>222</v>
      </c>
      <c r="D14" s="75" t="s">
        <v>29</v>
      </c>
      <c r="E14" s="72">
        <v>0</v>
      </c>
      <c r="F14" s="72">
        <v>0</v>
      </c>
      <c r="G14" s="72">
        <v>0</v>
      </c>
      <c r="H14" s="72">
        <v>18</v>
      </c>
      <c r="I14" s="72">
        <v>0</v>
      </c>
      <c r="J14" s="72"/>
      <c r="K14" s="72"/>
      <c r="L14" s="72"/>
      <c r="M14" s="72"/>
      <c r="N14" s="72"/>
      <c r="O14" s="72"/>
      <c r="P14" s="73">
        <f>SUM(E14:O14)</f>
        <v>18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26.25" customHeight="1">
      <c r="A15" s="71"/>
      <c r="B15" s="7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26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26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26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26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26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26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26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26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26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26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26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26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26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26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26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26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26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26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26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26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26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26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1" ht="26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ht="26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ht="26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ht="26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ht="26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ht="26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</row>
    <row r="47" spans="1:121" ht="26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</row>
    <row r="48" spans="1:121" ht="26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</row>
    <row r="49" spans="1:121" ht="26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</row>
    <row r="50" spans="1:121" ht="26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</row>
    <row r="51" spans="1:121" ht="26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</row>
    <row r="52" spans="1:121" ht="26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</row>
    <row r="53" spans="1:121" ht="26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</row>
    <row r="54" spans="1:121" ht="26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</row>
    <row r="55" spans="1:121" ht="26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</row>
    <row r="56" spans="1:121" ht="26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</row>
    <row r="57" spans="1:121" ht="26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</row>
    <row r="58" spans="1:121" ht="26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</row>
    <row r="59" spans="1:121" ht="26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</row>
    <row r="60" spans="1:121" ht="26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</row>
    <row r="61" spans="1:121" ht="26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</row>
    <row r="62" spans="1:121" ht="26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</row>
    <row r="63" spans="1:121" ht="26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</row>
    <row r="64" spans="1:121" ht="26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</row>
    <row r="65" spans="1:121" ht="26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</row>
    <row r="66" spans="1:121" ht="26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</row>
    <row r="67" spans="1:121" ht="26.25" customHeight="1">
      <c r="A67" s="20"/>
      <c r="B67" s="2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</row>
    <row r="68" spans="1:121" ht="26.25" customHeight="1">
      <c r="A68" s="19"/>
      <c r="B68" s="1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</row>
    <row r="69" spans="1:121" ht="26.25" customHeight="1">
      <c r="A69" s="19"/>
      <c r="B69" s="1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</row>
    <row r="70" spans="1:121" ht="26.25" customHeight="1">
      <c r="A70" s="19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</row>
    <row r="71" spans="1:121" ht="26.25" customHeight="1">
      <c r="A71" s="19"/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</row>
    <row r="72" spans="1:121" ht="26.25" customHeight="1">
      <c r="A72" s="19"/>
      <c r="B72" s="1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</row>
    <row r="73" spans="1:121" ht="26.25" customHeight="1">
      <c r="A73" s="19"/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</row>
    <row r="74" spans="1:121" ht="26.25" customHeight="1">
      <c r="A74" s="19"/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</row>
    <row r="75" spans="1:121" ht="26.25" customHeight="1">
      <c r="A75" s="19"/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</row>
    <row r="76" spans="1:121" ht="26.25" customHeight="1">
      <c r="A76" s="19"/>
      <c r="B76" s="1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</row>
    <row r="77" spans="1:121" ht="26.25" customHeight="1">
      <c r="A77" s="19"/>
      <c r="B77" s="1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</row>
    <row r="78" spans="1:121" ht="26.25" customHeight="1">
      <c r="A78" s="19"/>
      <c r="B78" s="1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</row>
    <row r="79" spans="1:121" ht="26.25" customHeight="1">
      <c r="A79" s="19"/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</row>
    <row r="80" spans="1:121" ht="26.25" customHeight="1">
      <c r="A80" s="19"/>
      <c r="B80" s="1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</row>
    <row r="81" spans="1:121" ht="26.25" customHeight="1">
      <c r="A81" s="19"/>
      <c r="B81" s="1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</row>
    <row r="82" spans="1:121" ht="26.25" customHeight="1">
      <c r="A82" s="19"/>
      <c r="B82" s="1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</row>
    <row r="83" spans="1:121" ht="26.25" customHeight="1">
      <c r="A83" s="19"/>
      <c r="B83" s="1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</row>
    <row r="84" spans="1:121" ht="26.25" customHeight="1">
      <c r="A84" s="19"/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</row>
    <row r="85" spans="1:121" ht="26.25" customHeight="1">
      <c r="A85" s="19"/>
      <c r="B85" s="1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</row>
    <row r="86" spans="1:121" ht="26.25" customHeight="1">
      <c r="A86" s="19"/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</row>
    <row r="87" spans="1:121" ht="26.25" customHeight="1">
      <c r="A87" s="19"/>
      <c r="B87" s="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</row>
    <row r="88" spans="1:121" ht="26.25" customHeight="1">
      <c r="A88" s="19"/>
      <c r="B88" s="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</row>
    <row r="89" spans="1:121" ht="26.25" customHeight="1">
      <c r="A89" s="19"/>
      <c r="B89" s="1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</row>
    <row r="90" spans="1:121" ht="26.25" customHeight="1">
      <c r="A90" s="19"/>
      <c r="B90" s="1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</row>
    <row r="91" spans="1:121" ht="26.25" customHeight="1">
      <c r="A91" s="19"/>
      <c r="B91" s="1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</row>
    <row r="92" spans="1:121" ht="26.25" customHeight="1">
      <c r="A92" s="19"/>
      <c r="B92" s="1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</row>
    <row r="93" spans="1:121" ht="26.25" customHeight="1">
      <c r="A93" s="19"/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</row>
    <row r="94" spans="1:121" ht="26.25" customHeight="1">
      <c r="A94" s="19"/>
      <c r="B94" s="1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</row>
    <row r="95" spans="1:121" ht="26.25" customHeight="1">
      <c r="A95" s="19"/>
      <c r="B95" s="1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</row>
    <row r="96" spans="1:121" ht="26.25" customHeight="1">
      <c r="A96" s="19"/>
      <c r="B96" s="1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</row>
    <row r="97" spans="1:121" ht="26.25" customHeight="1">
      <c r="A97" s="19"/>
      <c r="B97" s="1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</row>
    <row r="98" spans="1:121" ht="26.25" customHeight="1">
      <c r="A98" s="19"/>
      <c r="B98" s="1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</row>
    <row r="99" spans="1:121" ht="26.25" customHeight="1">
      <c r="A99" s="19"/>
      <c r="B99" s="1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</row>
    <row r="100" spans="1:121" ht="26.25" customHeight="1">
      <c r="A100" s="19"/>
      <c r="B100" s="1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</row>
    <row r="101" spans="1:121" ht="26.25" customHeight="1">
      <c r="A101" s="19"/>
      <c r="B101" s="1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</row>
    <row r="102" spans="1:121" ht="26.25" customHeight="1">
      <c r="A102" s="19"/>
      <c r="B102" s="1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</row>
    <row r="103" spans="1:121" ht="26.25" customHeight="1">
      <c r="A103" s="19"/>
      <c r="B103" s="1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</row>
    <row r="104" spans="1:121" ht="26.25" customHeight="1">
      <c r="A104" s="19"/>
      <c r="B104" s="1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</row>
    <row r="105" spans="1:121" ht="26.25" customHeight="1">
      <c r="A105" s="19"/>
      <c r="B105" s="1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</row>
    <row r="106" spans="1:121" ht="26.25" customHeight="1">
      <c r="A106" s="19"/>
      <c r="B106" s="1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</row>
    <row r="107" spans="1:121" ht="26.25" customHeight="1">
      <c r="A107" s="19"/>
      <c r="B107" s="1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</row>
    <row r="108" spans="1:121" ht="26.25" customHeight="1">
      <c r="A108" s="19"/>
      <c r="B108" s="1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</row>
    <row r="109" spans="1:121" ht="26.25" customHeight="1">
      <c r="A109" s="19"/>
      <c r="B109" s="1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</row>
    <row r="110" spans="1:121" ht="26.25" customHeight="1">
      <c r="A110" s="19"/>
      <c r="B110" s="1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</row>
    <row r="111" spans="1:121" ht="26.25" customHeight="1">
      <c r="A111" s="19"/>
      <c r="B111" s="1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</row>
    <row r="112" spans="1:121" ht="26.25" customHeight="1">
      <c r="A112" s="19"/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</row>
    <row r="113" spans="1:121" ht="26.25" customHeight="1">
      <c r="A113" s="19"/>
      <c r="B113" s="1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</row>
    <row r="114" spans="1:121" ht="26.25" customHeight="1">
      <c r="A114" s="19"/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</row>
    <row r="115" spans="1:121" ht="26.25" customHeight="1">
      <c r="A115" s="19"/>
      <c r="B115" s="1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</row>
    <row r="116" spans="1:121" ht="26.25" customHeight="1">
      <c r="A116" s="19"/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</row>
    <row r="117" spans="1:121" ht="26.25" customHeight="1">
      <c r="A117" s="19"/>
      <c r="B117" s="1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</row>
    <row r="118" spans="1:121" ht="26.25" customHeight="1">
      <c r="A118" s="19"/>
      <c r="B118" s="1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</row>
    <row r="119" spans="1:121" ht="26.25" customHeight="1">
      <c r="A119" s="19"/>
      <c r="B119" s="1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</row>
    <row r="120" spans="1:121" ht="26.25" customHeight="1">
      <c r="A120" s="19"/>
      <c r="B120" s="1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</row>
    <row r="121" spans="1:121" ht="26.25" customHeight="1">
      <c r="A121" s="19"/>
      <c r="B121" s="1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</row>
    <row r="122" spans="1:121" ht="26.25" customHeight="1">
      <c r="A122" s="19"/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</row>
    <row r="123" spans="1:121" ht="26.25" customHeight="1">
      <c r="A123" s="19"/>
      <c r="B123" s="1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</row>
    <row r="124" spans="1:121" ht="26.25" customHeight="1">
      <c r="A124" s="19"/>
      <c r="B124" s="1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</row>
    <row r="125" spans="1:121" ht="26.25" customHeight="1">
      <c r="A125" s="19"/>
      <c r="B125" s="1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</row>
    <row r="126" spans="1:121" ht="26.25" customHeight="1">
      <c r="A126" s="19"/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</row>
    <row r="127" spans="1:121" ht="26.25" customHeight="1">
      <c r="A127" s="19"/>
      <c r="B127" s="1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</row>
    <row r="128" spans="1:121" ht="26.25" customHeight="1">
      <c r="A128" s="19"/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</row>
    <row r="129" spans="1:121" ht="26.25" customHeight="1">
      <c r="A129" s="19"/>
      <c r="B129" s="1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</row>
    <row r="130" spans="1:121" ht="26.25" customHeight="1">
      <c r="A130" s="19"/>
      <c r="B130" s="1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</row>
    <row r="131" spans="1:121" ht="26.25" customHeight="1">
      <c r="A131" s="19"/>
      <c r="B131" s="1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</row>
    <row r="132" spans="1:121" ht="26.25" customHeight="1">
      <c r="A132" s="19"/>
      <c r="B132" s="1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</row>
    <row r="133" spans="1:121" ht="26.25" customHeight="1">
      <c r="A133" s="19"/>
      <c r="B133" s="1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</row>
  </sheetData>
  <sortState ref="A2:P14">
    <sortCondition descending="1" ref="P2:P14"/>
  </sortState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206"/>
  <sheetViews>
    <sheetView workbookViewId="0">
      <pane ySplit="1" topLeftCell="A2" activePane="bottomLeft" state="frozen"/>
      <selection pane="bottomLeft" activeCell="D26" sqref="D26"/>
    </sheetView>
  </sheetViews>
  <sheetFormatPr baseColWidth="10" defaultRowHeight="26.25" customHeight="1"/>
  <cols>
    <col min="1" max="1" width="5.140625" style="12" customWidth="1"/>
    <col min="2" max="2" width="28" style="1" customWidth="1"/>
    <col min="3" max="3" width="24.140625" style="1" customWidth="1"/>
    <col min="4" max="4" width="7.140625" style="1" customWidth="1"/>
    <col min="5" max="15" width="3.7109375" style="1" customWidth="1"/>
    <col min="16" max="16" width="8.140625" style="1" customWidth="1"/>
    <col min="17" max="16384" width="11.42578125" style="1"/>
  </cols>
  <sheetData>
    <row r="1" spans="1:142" ht="86.25" customHeight="1">
      <c r="A1" s="14"/>
      <c r="B1" s="18" t="s">
        <v>0</v>
      </c>
      <c r="C1" s="37" t="s">
        <v>1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38" t="s">
        <v>15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</row>
    <row r="2" spans="1:142" ht="26.25" customHeight="1">
      <c r="A2" s="14">
        <v>1</v>
      </c>
      <c r="B2" s="18" t="s">
        <v>157</v>
      </c>
      <c r="C2" s="18" t="s">
        <v>158</v>
      </c>
      <c r="D2" s="18" t="s">
        <v>28</v>
      </c>
      <c r="E2" s="18">
        <v>40</v>
      </c>
      <c r="F2" s="18">
        <v>0</v>
      </c>
      <c r="G2" s="18">
        <v>28</v>
      </c>
      <c r="H2" s="18">
        <v>32</v>
      </c>
      <c r="I2" s="18">
        <v>40</v>
      </c>
      <c r="J2" s="18"/>
      <c r="K2" s="18"/>
      <c r="L2" s="18"/>
      <c r="M2" s="18"/>
      <c r="N2" s="18"/>
      <c r="O2" s="18"/>
      <c r="P2" s="25">
        <f>SUM(E2:O2)</f>
        <v>140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</row>
    <row r="3" spans="1:142" ht="26.25" customHeight="1">
      <c r="A3" s="14">
        <v>2</v>
      </c>
      <c r="B3" s="9" t="s">
        <v>31</v>
      </c>
      <c r="C3" s="9" t="s">
        <v>24</v>
      </c>
      <c r="D3" s="23" t="s">
        <v>28</v>
      </c>
      <c r="E3" s="18">
        <v>32</v>
      </c>
      <c r="F3" s="18">
        <v>32</v>
      </c>
      <c r="G3" s="18">
        <v>32</v>
      </c>
      <c r="H3" s="18">
        <v>40</v>
      </c>
      <c r="I3" s="18">
        <v>0</v>
      </c>
      <c r="J3" s="18"/>
      <c r="K3" s="18"/>
      <c r="L3" s="18"/>
      <c r="M3" s="18"/>
      <c r="N3" s="18"/>
      <c r="O3" s="18"/>
      <c r="P3" s="25">
        <f>SUM(E3:O3)</f>
        <v>136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</row>
    <row r="4" spans="1:142" ht="26.25" customHeight="1">
      <c r="A4" s="14">
        <v>2</v>
      </c>
      <c r="B4" s="9" t="s">
        <v>32</v>
      </c>
      <c r="C4" s="9" t="s">
        <v>25</v>
      </c>
      <c r="D4" s="9" t="s">
        <v>28</v>
      </c>
      <c r="E4" s="18">
        <v>28</v>
      </c>
      <c r="F4" s="18">
        <v>28</v>
      </c>
      <c r="G4" s="18">
        <v>40</v>
      </c>
      <c r="H4" s="18">
        <v>16</v>
      </c>
      <c r="I4" s="18">
        <v>24</v>
      </c>
      <c r="J4" s="18"/>
      <c r="K4" s="18"/>
      <c r="L4" s="18"/>
      <c r="M4" s="18"/>
      <c r="N4" s="18"/>
      <c r="O4" s="18"/>
      <c r="P4" s="25">
        <f>SUM(E4:O4)</f>
        <v>136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</row>
    <row r="5" spans="1:142" ht="26.25" customHeight="1">
      <c r="A5" s="14">
        <v>4</v>
      </c>
      <c r="B5" s="9" t="s">
        <v>33</v>
      </c>
      <c r="C5" s="9" t="s">
        <v>27</v>
      </c>
      <c r="D5" s="9" t="s">
        <v>28</v>
      </c>
      <c r="E5" s="18">
        <v>24</v>
      </c>
      <c r="F5" s="18">
        <v>40</v>
      </c>
      <c r="G5" s="18">
        <v>24</v>
      </c>
      <c r="H5" s="18">
        <v>24</v>
      </c>
      <c r="I5" s="18">
        <v>22</v>
      </c>
      <c r="J5" s="18"/>
      <c r="K5" s="18"/>
      <c r="L5" s="18"/>
      <c r="M5" s="18"/>
      <c r="N5" s="18"/>
      <c r="O5" s="18"/>
      <c r="P5" s="25">
        <f>SUM(E5:O5)</f>
        <v>134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</row>
    <row r="6" spans="1:142" ht="26.25" customHeight="1">
      <c r="A6" s="14">
        <v>5</v>
      </c>
      <c r="B6" s="18" t="s">
        <v>184</v>
      </c>
      <c r="C6" s="18" t="s">
        <v>183</v>
      </c>
      <c r="D6" s="9" t="s">
        <v>28</v>
      </c>
      <c r="E6" s="18">
        <v>0</v>
      </c>
      <c r="F6" s="18">
        <v>24</v>
      </c>
      <c r="G6" s="18">
        <v>22</v>
      </c>
      <c r="H6" s="18">
        <v>22</v>
      </c>
      <c r="I6" s="18">
        <v>32</v>
      </c>
      <c r="J6" s="18"/>
      <c r="K6" s="18"/>
      <c r="L6" s="18"/>
      <c r="M6" s="18"/>
      <c r="N6" s="18"/>
      <c r="O6" s="18"/>
      <c r="P6" s="25">
        <f>SUM(E6:O6)</f>
        <v>100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</row>
    <row r="7" spans="1:142" ht="26.25" customHeight="1">
      <c r="A7" s="14">
        <v>6</v>
      </c>
      <c r="B7" s="9" t="s">
        <v>35</v>
      </c>
      <c r="C7" s="9" t="s">
        <v>27</v>
      </c>
      <c r="D7" s="9" t="s">
        <v>30</v>
      </c>
      <c r="E7" s="18">
        <v>20</v>
      </c>
      <c r="F7" s="18">
        <v>20</v>
      </c>
      <c r="G7" s="18">
        <v>2</v>
      </c>
      <c r="H7" s="18">
        <v>28</v>
      </c>
      <c r="I7" s="18">
        <v>28</v>
      </c>
      <c r="J7" s="18"/>
      <c r="K7" s="18"/>
      <c r="L7" s="18"/>
      <c r="M7" s="18"/>
      <c r="N7" s="18"/>
      <c r="O7" s="18"/>
      <c r="P7" s="25">
        <f>SUM(E7:O7)</f>
        <v>98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</row>
    <row r="8" spans="1:142" ht="26.25" customHeight="1">
      <c r="A8" s="14">
        <v>7</v>
      </c>
      <c r="B8" s="9" t="s">
        <v>232</v>
      </c>
      <c r="C8" s="9" t="s">
        <v>26</v>
      </c>
      <c r="D8" s="9" t="s">
        <v>28</v>
      </c>
      <c r="E8" s="18">
        <v>18</v>
      </c>
      <c r="F8" s="18">
        <v>16</v>
      </c>
      <c r="G8" s="18">
        <v>2</v>
      </c>
      <c r="H8" s="18">
        <v>14</v>
      </c>
      <c r="I8" s="18">
        <v>20</v>
      </c>
      <c r="J8" s="18"/>
      <c r="K8" s="18"/>
      <c r="L8" s="18"/>
      <c r="M8" s="18"/>
      <c r="N8" s="18"/>
      <c r="O8" s="18"/>
      <c r="P8" s="25">
        <f>SUM(E8:O8)</f>
        <v>70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</row>
    <row r="9" spans="1:142" ht="26.25" customHeight="1">
      <c r="A9" s="14">
        <v>8</v>
      </c>
      <c r="B9" s="9" t="s">
        <v>34</v>
      </c>
      <c r="C9" s="9" t="s">
        <v>24</v>
      </c>
      <c r="D9" s="9" t="s">
        <v>30</v>
      </c>
      <c r="E9" s="18">
        <v>22</v>
      </c>
      <c r="F9" s="18">
        <v>10</v>
      </c>
      <c r="G9" s="18">
        <v>14</v>
      </c>
      <c r="H9" s="18">
        <v>10</v>
      </c>
      <c r="I9" s="18">
        <v>10</v>
      </c>
      <c r="J9" s="18"/>
      <c r="K9" s="18"/>
      <c r="L9" s="18"/>
      <c r="M9" s="18"/>
      <c r="N9" s="18"/>
      <c r="O9" s="18"/>
      <c r="P9" s="25">
        <f>SUM(E9:O9)</f>
        <v>66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1:142" ht="26.25" customHeight="1">
      <c r="A10" s="14">
        <v>9</v>
      </c>
      <c r="B10" s="18" t="s">
        <v>188</v>
      </c>
      <c r="C10" s="18" t="s">
        <v>27</v>
      </c>
      <c r="D10" s="9" t="s">
        <v>269</v>
      </c>
      <c r="E10" s="18">
        <v>0</v>
      </c>
      <c r="F10" s="18">
        <v>12</v>
      </c>
      <c r="G10" s="18">
        <v>6</v>
      </c>
      <c r="H10" s="18">
        <v>20</v>
      </c>
      <c r="I10" s="18">
        <v>16</v>
      </c>
      <c r="J10" s="18"/>
      <c r="K10" s="18"/>
      <c r="L10" s="18"/>
      <c r="M10" s="18"/>
      <c r="N10" s="18"/>
      <c r="O10" s="18"/>
      <c r="P10" s="25">
        <f>SUM(E10:O10)</f>
        <v>54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</row>
    <row r="11" spans="1:142" ht="26.25" customHeight="1">
      <c r="A11" s="14">
        <v>10</v>
      </c>
      <c r="B11" s="9" t="s">
        <v>36</v>
      </c>
      <c r="C11" s="9" t="s">
        <v>25</v>
      </c>
      <c r="D11" s="9" t="s">
        <v>28</v>
      </c>
      <c r="E11" s="18">
        <v>16</v>
      </c>
      <c r="F11" s="18">
        <v>4</v>
      </c>
      <c r="G11" s="18">
        <v>20</v>
      </c>
      <c r="H11" s="18">
        <v>4</v>
      </c>
      <c r="I11" s="18">
        <v>0</v>
      </c>
      <c r="J11" s="18"/>
      <c r="K11" s="18"/>
      <c r="L11" s="18"/>
      <c r="M11" s="18"/>
      <c r="N11" s="18"/>
      <c r="O11" s="18"/>
      <c r="P11" s="25">
        <f>SUM(E11:O11)</f>
        <v>44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</row>
    <row r="12" spans="1:142" ht="26.25" customHeight="1">
      <c r="A12" s="14">
        <v>11</v>
      </c>
      <c r="B12" s="18" t="s">
        <v>185</v>
      </c>
      <c r="C12" s="18" t="s">
        <v>183</v>
      </c>
      <c r="D12" s="9" t="s">
        <v>29</v>
      </c>
      <c r="E12" s="18">
        <v>0</v>
      </c>
      <c r="F12" s="18">
        <v>22</v>
      </c>
      <c r="G12" s="18">
        <v>0</v>
      </c>
      <c r="H12" s="18">
        <v>18</v>
      </c>
      <c r="I12" s="18">
        <v>0</v>
      </c>
      <c r="J12" s="18"/>
      <c r="K12" s="18"/>
      <c r="L12" s="18"/>
      <c r="M12" s="18"/>
      <c r="N12" s="18"/>
      <c r="O12" s="18"/>
      <c r="P12" s="25">
        <f>SUM(E12:O12)</f>
        <v>40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</row>
    <row r="13" spans="1:142" ht="26.25" customHeight="1">
      <c r="A13" s="14">
        <v>12</v>
      </c>
      <c r="B13" s="63" t="s">
        <v>225</v>
      </c>
      <c r="C13" s="18" t="s">
        <v>183</v>
      </c>
      <c r="D13" s="9" t="s">
        <v>270</v>
      </c>
      <c r="E13" s="18">
        <v>0</v>
      </c>
      <c r="F13" s="46">
        <v>0</v>
      </c>
      <c r="G13" s="18">
        <v>16</v>
      </c>
      <c r="H13" s="18">
        <v>0</v>
      </c>
      <c r="I13" s="18">
        <v>18</v>
      </c>
      <c r="J13" s="18"/>
      <c r="K13" s="18"/>
      <c r="L13" s="18"/>
      <c r="M13" s="18"/>
      <c r="N13" s="18"/>
      <c r="O13" s="18"/>
      <c r="P13" s="25">
        <f>SUM(E13:O13)</f>
        <v>34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</row>
    <row r="14" spans="1:142" ht="26.25" customHeight="1">
      <c r="A14" s="14">
        <v>13</v>
      </c>
      <c r="B14" s="63" t="s">
        <v>223</v>
      </c>
      <c r="C14" s="63" t="s">
        <v>224</v>
      </c>
      <c r="D14" s="9" t="s">
        <v>270</v>
      </c>
      <c r="E14" s="18">
        <v>0</v>
      </c>
      <c r="F14" s="46">
        <v>0</v>
      </c>
      <c r="G14" s="18">
        <v>18</v>
      </c>
      <c r="H14" s="18">
        <v>0</v>
      </c>
      <c r="I14" s="18">
        <v>14</v>
      </c>
      <c r="J14" s="18"/>
      <c r="K14" s="18"/>
      <c r="L14" s="18"/>
      <c r="M14" s="18"/>
      <c r="N14" s="18"/>
      <c r="O14" s="18"/>
      <c r="P14" s="25">
        <f>SUM(E14:O14)</f>
        <v>32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</row>
    <row r="15" spans="1:142" ht="26.25" customHeight="1">
      <c r="A15" s="14">
        <v>14</v>
      </c>
      <c r="B15" s="9" t="s">
        <v>39</v>
      </c>
      <c r="C15" s="9" t="s">
        <v>24</v>
      </c>
      <c r="D15" s="9" t="s">
        <v>28</v>
      </c>
      <c r="E15" s="18">
        <v>12</v>
      </c>
      <c r="F15" s="18">
        <v>2</v>
      </c>
      <c r="G15" s="18">
        <v>10</v>
      </c>
      <c r="H15" s="18">
        <v>0</v>
      </c>
      <c r="I15" s="18">
        <v>4</v>
      </c>
      <c r="J15" s="18"/>
      <c r="K15" s="18"/>
      <c r="L15" s="18"/>
      <c r="M15" s="18"/>
      <c r="N15" s="18"/>
      <c r="O15" s="18"/>
      <c r="P15" s="25">
        <f>SUM(E15:O15)</f>
        <v>28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</row>
    <row r="16" spans="1:142" ht="26.25" customHeight="1">
      <c r="A16" s="14">
        <v>15</v>
      </c>
      <c r="B16" s="63" t="s">
        <v>228</v>
      </c>
      <c r="C16" s="63" t="s">
        <v>229</v>
      </c>
      <c r="D16" s="9" t="s">
        <v>28</v>
      </c>
      <c r="E16" s="46">
        <v>0</v>
      </c>
      <c r="F16" s="46">
        <v>0</v>
      </c>
      <c r="G16" s="46">
        <v>8</v>
      </c>
      <c r="H16" s="18">
        <v>6</v>
      </c>
      <c r="I16" s="18">
        <v>12</v>
      </c>
      <c r="J16" s="18"/>
      <c r="K16" s="18"/>
      <c r="L16" s="18"/>
      <c r="M16" s="18"/>
      <c r="N16" s="18"/>
      <c r="O16" s="18"/>
      <c r="P16" s="25">
        <f>SUM(E16:O16)</f>
        <v>26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</row>
    <row r="17" spans="1:142" ht="26.25" customHeight="1">
      <c r="A17" s="14">
        <v>16</v>
      </c>
      <c r="B17" s="9" t="s">
        <v>40</v>
      </c>
      <c r="C17" s="9" t="s">
        <v>26</v>
      </c>
      <c r="D17" s="9" t="s">
        <v>270</v>
      </c>
      <c r="E17" s="18">
        <v>10</v>
      </c>
      <c r="F17" s="18">
        <v>6</v>
      </c>
      <c r="G17" s="18">
        <v>0</v>
      </c>
      <c r="H17" s="18">
        <v>0</v>
      </c>
      <c r="I17" s="18">
        <v>8</v>
      </c>
      <c r="J17" s="18"/>
      <c r="K17" s="18"/>
      <c r="L17" s="18"/>
      <c r="M17" s="18"/>
      <c r="N17" s="18"/>
      <c r="O17" s="18"/>
      <c r="P17" s="25">
        <f>SUM(E17:O17)</f>
        <v>24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</row>
    <row r="18" spans="1:142" ht="26.25" customHeight="1">
      <c r="A18" s="14">
        <v>17</v>
      </c>
      <c r="B18" s="18" t="s">
        <v>186</v>
      </c>
      <c r="C18" s="18" t="s">
        <v>27</v>
      </c>
      <c r="D18" s="9" t="s">
        <v>271</v>
      </c>
      <c r="E18" s="18">
        <v>0</v>
      </c>
      <c r="F18" s="18">
        <v>18</v>
      </c>
      <c r="G18" s="18">
        <v>2</v>
      </c>
      <c r="H18" s="18">
        <v>2</v>
      </c>
      <c r="I18" s="18">
        <v>0</v>
      </c>
      <c r="J18" s="18"/>
      <c r="K18" s="18"/>
      <c r="L18" s="18"/>
      <c r="M18" s="18"/>
      <c r="N18" s="18"/>
      <c r="O18" s="18"/>
      <c r="P18" s="25">
        <f>SUM(E18:O18)</f>
        <v>22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</row>
    <row r="19" spans="1:142" ht="26.25" customHeight="1">
      <c r="A19" s="14">
        <v>18</v>
      </c>
      <c r="B19" s="9" t="s">
        <v>37</v>
      </c>
      <c r="C19" s="9" t="s">
        <v>26</v>
      </c>
      <c r="D19" s="9" t="s">
        <v>30</v>
      </c>
      <c r="E19" s="18">
        <v>14</v>
      </c>
      <c r="F19" s="18">
        <v>0</v>
      </c>
      <c r="G19" s="18">
        <v>2</v>
      </c>
      <c r="H19" s="18">
        <v>2</v>
      </c>
      <c r="I19" s="18">
        <v>2</v>
      </c>
      <c r="J19" s="18"/>
      <c r="K19" s="18"/>
      <c r="L19" s="18"/>
      <c r="M19" s="18"/>
      <c r="N19" s="18"/>
      <c r="O19" s="18"/>
      <c r="P19" s="25">
        <f>SUM(E19:O19)</f>
        <v>20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</row>
    <row r="20" spans="1:142" ht="26.25" customHeight="1">
      <c r="A20" s="14">
        <v>19</v>
      </c>
      <c r="B20" s="18" t="s">
        <v>189</v>
      </c>
      <c r="C20" s="18" t="s">
        <v>27</v>
      </c>
      <c r="D20" s="9" t="s">
        <v>29</v>
      </c>
      <c r="E20" s="18">
        <v>0</v>
      </c>
      <c r="F20" s="18">
        <v>8</v>
      </c>
      <c r="G20" s="18">
        <v>0</v>
      </c>
      <c r="H20" s="18">
        <v>8</v>
      </c>
      <c r="I20" s="18">
        <v>0</v>
      </c>
      <c r="J20" s="18"/>
      <c r="K20" s="18"/>
      <c r="L20" s="18"/>
      <c r="M20" s="18"/>
      <c r="N20" s="18"/>
      <c r="O20" s="18"/>
      <c r="P20" s="25">
        <f>SUM(E20:O20)</f>
        <v>16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</row>
    <row r="21" spans="1:142" ht="26.25" customHeight="1">
      <c r="A21" s="14">
        <v>20</v>
      </c>
      <c r="B21" s="18" t="s">
        <v>187</v>
      </c>
      <c r="C21" s="18" t="s">
        <v>24</v>
      </c>
      <c r="D21" s="9" t="s">
        <v>30</v>
      </c>
      <c r="E21" s="18">
        <v>0</v>
      </c>
      <c r="F21" s="18">
        <v>14</v>
      </c>
      <c r="G21" s="18">
        <v>0</v>
      </c>
      <c r="H21" s="18">
        <v>0</v>
      </c>
      <c r="I21" s="18">
        <v>0</v>
      </c>
      <c r="J21" s="18"/>
      <c r="K21" s="18"/>
      <c r="L21" s="18"/>
      <c r="M21" s="18"/>
      <c r="N21" s="18"/>
      <c r="O21" s="18"/>
      <c r="P21" s="25">
        <f>SUM(E21:O21)</f>
        <v>14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</row>
    <row r="22" spans="1:142" ht="26.25" customHeight="1">
      <c r="A22" s="14">
        <v>20</v>
      </c>
      <c r="B22" s="63" t="s">
        <v>233</v>
      </c>
      <c r="C22" s="18" t="s">
        <v>191</v>
      </c>
      <c r="D22" s="9" t="s">
        <v>28</v>
      </c>
      <c r="E22" s="46">
        <v>0</v>
      </c>
      <c r="F22" s="46">
        <v>0</v>
      </c>
      <c r="G22" s="46">
        <v>2</v>
      </c>
      <c r="H22" s="18">
        <v>12</v>
      </c>
      <c r="I22" s="18">
        <v>0</v>
      </c>
      <c r="J22" s="18"/>
      <c r="K22" s="18"/>
      <c r="L22" s="18"/>
      <c r="M22" s="18"/>
      <c r="N22" s="18"/>
      <c r="O22" s="18"/>
      <c r="P22" s="25">
        <f>SUM(E22:O22)</f>
        <v>14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</row>
    <row r="23" spans="1:142" ht="26.25" customHeight="1">
      <c r="A23" s="14">
        <v>22</v>
      </c>
      <c r="B23" s="63" t="s">
        <v>226</v>
      </c>
      <c r="C23" s="63" t="s">
        <v>227</v>
      </c>
      <c r="D23" s="9" t="s">
        <v>29</v>
      </c>
      <c r="E23" s="46">
        <v>0</v>
      </c>
      <c r="F23" s="46">
        <v>0</v>
      </c>
      <c r="G23" s="18">
        <v>12</v>
      </c>
      <c r="H23" s="18">
        <v>0</v>
      </c>
      <c r="I23" s="18">
        <v>0</v>
      </c>
      <c r="J23" s="18"/>
      <c r="K23" s="18"/>
      <c r="L23" s="18"/>
      <c r="M23" s="18"/>
      <c r="N23" s="18"/>
      <c r="O23" s="18"/>
      <c r="P23" s="25">
        <f>SUM(E23:O23)</f>
        <v>12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</row>
    <row r="24" spans="1:142" ht="26.25" customHeight="1">
      <c r="A24" s="14">
        <v>23</v>
      </c>
      <c r="B24" s="63" t="s">
        <v>230</v>
      </c>
      <c r="C24" s="63" t="s">
        <v>27</v>
      </c>
      <c r="D24" s="9" t="s">
        <v>28</v>
      </c>
      <c r="E24" s="46">
        <v>0</v>
      </c>
      <c r="F24" s="46">
        <v>0</v>
      </c>
      <c r="G24" s="46">
        <v>4</v>
      </c>
      <c r="H24" s="18">
        <v>0</v>
      </c>
      <c r="I24" s="18">
        <v>6</v>
      </c>
      <c r="J24" s="18"/>
      <c r="K24" s="18"/>
      <c r="L24" s="18"/>
      <c r="M24" s="18"/>
      <c r="N24" s="18"/>
      <c r="O24" s="18"/>
      <c r="P24" s="25">
        <f>SUM(E24:O24)</f>
        <v>10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</row>
    <row r="25" spans="1:142" ht="26.25" customHeight="1">
      <c r="A25" s="14">
        <v>24</v>
      </c>
      <c r="B25" s="18" t="s">
        <v>190</v>
      </c>
      <c r="C25" s="18" t="s">
        <v>191</v>
      </c>
      <c r="D25" s="9" t="s">
        <v>29</v>
      </c>
      <c r="E25" s="18">
        <v>0</v>
      </c>
      <c r="F25" s="18">
        <v>2</v>
      </c>
      <c r="G25" s="18">
        <v>2</v>
      </c>
      <c r="H25" s="18">
        <v>0</v>
      </c>
      <c r="I25" s="18">
        <v>0</v>
      </c>
      <c r="J25" s="18"/>
      <c r="K25" s="18"/>
      <c r="L25" s="18"/>
      <c r="M25" s="18"/>
      <c r="N25" s="18"/>
      <c r="O25" s="18"/>
      <c r="P25" s="25">
        <f>SUM(E25:O25)</f>
        <v>4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</row>
    <row r="26" spans="1:142" ht="26.25" customHeight="1">
      <c r="A26" s="14">
        <v>25</v>
      </c>
      <c r="B26" s="63" t="s">
        <v>231</v>
      </c>
      <c r="C26" s="63" t="s">
        <v>227</v>
      </c>
      <c r="D26" s="9" t="s">
        <v>29</v>
      </c>
      <c r="E26" s="46">
        <v>0</v>
      </c>
      <c r="F26" s="46">
        <v>0</v>
      </c>
      <c r="G26" s="46">
        <v>2</v>
      </c>
      <c r="H26" s="18">
        <v>0</v>
      </c>
      <c r="I26" s="18">
        <v>0</v>
      </c>
      <c r="J26" s="18"/>
      <c r="K26" s="18"/>
      <c r="L26" s="18"/>
      <c r="M26" s="18"/>
      <c r="N26" s="18"/>
      <c r="O26" s="18"/>
      <c r="P26" s="25">
        <f>SUM(E26:O26)</f>
        <v>2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</row>
    <row r="27" spans="1:142" ht="26.25" customHeight="1">
      <c r="A27" s="14">
        <v>25</v>
      </c>
      <c r="B27" s="63" t="s">
        <v>234</v>
      </c>
      <c r="C27" s="9" t="s">
        <v>26</v>
      </c>
      <c r="D27" s="9" t="s">
        <v>29</v>
      </c>
      <c r="E27" s="46">
        <v>0</v>
      </c>
      <c r="F27" s="46">
        <v>0</v>
      </c>
      <c r="G27" s="46">
        <v>2</v>
      </c>
      <c r="H27" s="18">
        <v>0</v>
      </c>
      <c r="I27" s="18">
        <v>0</v>
      </c>
      <c r="J27" s="18"/>
      <c r="K27" s="18"/>
      <c r="L27" s="18"/>
      <c r="M27" s="18"/>
      <c r="N27" s="18"/>
      <c r="O27" s="18"/>
      <c r="P27" s="25">
        <f>SUM(E27:O27)</f>
        <v>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</row>
    <row r="28" spans="1:142" ht="26.25" customHeight="1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</row>
    <row r="29" spans="1:142" ht="26.25" customHeight="1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</row>
    <row r="30" spans="1:142" ht="26.25" customHeight="1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</row>
    <row r="31" spans="1:142" ht="26.25" customHeight="1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</row>
    <row r="32" spans="1:142" ht="26.2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</row>
    <row r="33" spans="1:142" ht="26.25" customHeight="1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</row>
    <row r="34" spans="1:142" ht="26.25" customHeigh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</row>
    <row r="35" spans="1:142" ht="26.2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</row>
    <row r="36" spans="1:142" ht="26.2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</row>
    <row r="37" spans="1:142" ht="26.2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</row>
    <row r="38" spans="1:142" ht="26.25" customHeight="1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</row>
    <row r="39" spans="1:142" ht="26.25" customHeigh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</row>
    <row r="40" spans="1:142" ht="26.25" customHeight="1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</row>
    <row r="41" spans="1:142" ht="26.25" customHeight="1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</row>
    <row r="42" spans="1:142" ht="26.25" customHeight="1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</row>
    <row r="43" spans="1:142" ht="26.25" customHeight="1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</row>
    <row r="44" spans="1:142" ht="26.25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</row>
    <row r="45" spans="1:142" ht="26.25" customHeight="1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</row>
    <row r="46" spans="1:142" ht="26.25" customHeight="1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</row>
    <row r="47" spans="1:142" ht="26.25" customHeight="1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</row>
    <row r="48" spans="1:142" ht="26.25" customHeight="1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</row>
    <row r="49" spans="1:142" ht="26.25" customHeight="1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</row>
    <row r="50" spans="1:142" ht="26.2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</row>
    <row r="51" spans="1:142" ht="26.25" customHeight="1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</row>
    <row r="52" spans="1:142" ht="26.25" customHeight="1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</row>
    <row r="53" spans="1:142" ht="26.2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</row>
    <row r="54" spans="1:142" ht="26.25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</row>
    <row r="55" spans="1:142" ht="26.25" customHeight="1">
      <c r="A55" s="1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</row>
    <row r="56" spans="1:142" ht="26.25" customHeight="1">
      <c r="A56" s="1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</row>
    <row r="57" spans="1:142" ht="26.25" customHeight="1">
      <c r="A57" s="1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</row>
    <row r="58" spans="1:142" ht="26.25" customHeight="1">
      <c r="A58" s="1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</row>
    <row r="59" spans="1:142" ht="26.25" customHeight="1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</row>
    <row r="60" spans="1:142" ht="26.25" customHeight="1">
      <c r="A60" s="1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</row>
    <row r="61" spans="1:142" ht="26.25" customHeight="1">
      <c r="A61" s="1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</row>
    <row r="62" spans="1:142" ht="26.25" customHeight="1">
      <c r="A62" s="1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</row>
    <row r="63" spans="1:142" ht="26.25" customHeight="1">
      <c r="A63" s="1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</row>
    <row r="64" spans="1:142" ht="26.25" customHeight="1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</row>
    <row r="65" spans="1:142" ht="26.25" customHeight="1">
      <c r="A65" s="1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</row>
    <row r="66" spans="1:142" ht="26.25" customHeight="1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</row>
    <row r="67" spans="1:142" ht="26.25" customHeight="1">
      <c r="A67" s="1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</row>
    <row r="68" spans="1:142" ht="26.25" customHeight="1">
      <c r="A68" s="1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</row>
    <row r="69" spans="1:142" ht="26.25" customHeight="1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</row>
    <row r="70" spans="1:142" ht="26.25" customHeight="1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24"/>
    </row>
    <row r="71" spans="1:142" ht="26.25" customHeight="1">
      <c r="A71" s="1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24"/>
    </row>
    <row r="72" spans="1:142" ht="26.25" customHeight="1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24"/>
    </row>
    <row r="73" spans="1:142" ht="26.25" customHeight="1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24"/>
    </row>
    <row r="74" spans="1:142" ht="26.25" customHeight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24"/>
    </row>
    <row r="75" spans="1:142" ht="26.25" customHeigh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24"/>
    </row>
    <row r="76" spans="1:142" ht="26.25" customHeight="1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24"/>
    </row>
    <row r="77" spans="1:142" ht="26.25" customHeight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24"/>
    </row>
    <row r="78" spans="1:142" ht="26.25" customHeight="1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24"/>
    </row>
    <row r="79" spans="1:142" ht="26.25" customHeight="1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</row>
    <row r="80" spans="1:142" ht="26.25" customHeight="1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24"/>
    </row>
    <row r="81" spans="1:66" ht="26.25" customHeight="1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24"/>
    </row>
    <row r="82" spans="1:66" ht="26.25" customHeight="1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24"/>
    </row>
    <row r="83" spans="1:66" ht="26.25" customHeight="1">
      <c r="A83" s="1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24"/>
    </row>
    <row r="84" spans="1:66" ht="26.25" customHeight="1">
      <c r="A84" s="1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</row>
    <row r="85" spans="1:66" ht="26.25" customHeight="1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24"/>
    </row>
    <row r="86" spans="1:66" ht="26.25" customHeight="1">
      <c r="A86" s="1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24"/>
    </row>
    <row r="87" spans="1:66" ht="26.25" customHeight="1">
      <c r="A87" s="1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24"/>
    </row>
    <row r="88" spans="1:66" ht="26.25" customHeight="1">
      <c r="A88" s="1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24"/>
    </row>
    <row r="89" spans="1:66" ht="26.25" customHeight="1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24"/>
    </row>
    <row r="90" spans="1:66" ht="26.25" customHeight="1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24"/>
    </row>
    <row r="91" spans="1:66" ht="26.25" customHeight="1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24"/>
    </row>
    <row r="92" spans="1:66" ht="26.25" customHeight="1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24"/>
    </row>
    <row r="93" spans="1:66" ht="26.25" customHeight="1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24"/>
    </row>
    <row r="94" spans="1:66" ht="26.25" customHeight="1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24"/>
    </row>
    <row r="95" spans="1:66" ht="26.25" customHeight="1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24"/>
    </row>
    <row r="96" spans="1:66" ht="26.25" customHeight="1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24"/>
    </row>
    <row r="97" spans="1:66" ht="26.25" customHeight="1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24"/>
    </row>
    <row r="98" spans="1:66" ht="26.25" customHeight="1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24"/>
    </row>
    <row r="99" spans="1:66" ht="26.25" customHeight="1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24"/>
    </row>
    <row r="100" spans="1:66" ht="26.25" customHeight="1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24"/>
    </row>
    <row r="101" spans="1:66" ht="26.25" customHeight="1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24"/>
    </row>
    <row r="102" spans="1:66" ht="26.25" customHeight="1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24"/>
    </row>
    <row r="103" spans="1:66" ht="26.25" customHeight="1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24"/>
    </row>
    <row r="104" spans="1:66" ht="26.25" customHeight="1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24"/>
    </row>
    <row r="105" spans="1:66" ht="26.25" customHeight="1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24"/>
    </row>
    <row r="106" spans="1:66" ht="26.25" customHeight="1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24"/>
    </row>
    <row r="107" spans="1:66" ht="26.25" customHeight="1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24"/>
    </row>
    <row r="108" spans="1:66" ht="26.25" customHeight="1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24"/>
    </row>
    <row r="109" spans="1:66" ht="26.25" customHeight="1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24"/>
    </row>
    <row r="110" spans="1:66" ht="26.25" customHeight="1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24"/>
    </row>
    <row r="111" spans="1:66" ht="26.25" customHeight="1">
      <c r="A111" s="27"/>
      <c r="B111" s="2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24"/>
    </row>
    <row r="112" spans="1:66" ht="26.25" customHeight="1">
      <c r="A112" s="28"/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24"/>
    </row>
    <row r="113" spans="1:66" ht="26.25" customHeight="1">
      <c r="A113" s="28"/>
      <c r="B113" s="1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24"/>
    </row>
    <row r="114" spans="1:66" ht="26.25" customHeight="1">
      <c r="A114" s="28"/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24"/>
    </row>
    <row r="115" spans="1:66" ht="26.25" customHeight="1">
      <c r="A115" s="28"/>
      <c r="B115" s="1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24"/>
    </row>
    <row r="116" spans="1:66" ht="26.25" customHeight="1">
      <c r="A116" s="28"/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24"/>
    </row>
    <row r="117" spans="1:66" ht="26.25" customHeight="1">
      <c r="A117" s="28"/>
      <c r="B117" s="1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24"/>
    </row>
    <row r="118" spans="1:66" ht="26.25" customHeight="1">
      <c r="A118" s="28"/>
      <c r="B118" s="1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24"/>
    </row>
    <row r="119" spans="1:66" ht="26.25" customHeight="1">
      <c r="A119" s="28"/>
      <c r="B119" s="1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24"/>
    </row>
    <row r="120" spans="1:66" ht="26.25" customHeight="1">
      <c r="A120" s="28"/>
      <c r="B120" s="1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24"/>
    </row>
    <row r="121" spans="1:66" ht="26.25" customHeight="1">
      <c r="A121" s="28"/>
      <c r="B121" s="1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24"/>
    </row>
    <row r="122" spans="1:66" ht="26.25" customHeight="1">
      <c r="A122" s="28"/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24"/>
    </row>
    <row r="123" spans="1:66" ht="26.25" customHeight="1">
      <c r="A123" s="28"/>
      <c r="B123" s="1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24"/>
    </row>
    <row r="124" spans="1:66" ht="26.25" customHeight="1">
      <c r="A124" s="28"/>
      <c r="B124" s="1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24"/>
    </row>
    <row r="125" spans="1:66" ht="26.25" customHeight="1">
      <c r="A125" s="28"/>
      <c r="B125" s="1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24"/>
    </row>
    <row r="126" spans="1:66" ht="26.25" customHeight="1">
      <c r="A126" s="28"/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24"/>
    </row>
    <row r="127" spans="1:66" ht="26.25" customHeight="1">
      <c r="A127" s="28"/>
      <c r="B127" s="1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24"/>
    </row>
    <row r="128" spans="1:66" ht="26.25" customHeight="1">
      <c r="A128" s="28"/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24"/>
    </row>
    <row r="129" spans="1:66" ht="26.25" customHeight="1">
      <c r="A129" s="28"/>
      <c r="B129" s="1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24"/>
    </row>
    <row r="130" spans="1:66" ht="26.25" customHeight="1">
      <c r="A130" s="28"/>
      <c r="B130" s="1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24"/>
    </row>
    <row r="131" spans="1:66" ht="26.25" customHeight="1">
      <c r="A131" s="28"/>
      <c r="B131" s="1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24"/>
    </row>
    <row r="132" spans="1:66" ht="26.25" customHeight="1">
      <c r="A132" s="28"/>
      <c r="B132" s="1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24"/>
    </row>
    <row r="133" spans="1:66" ht="26.25" customHeight="1">
      <c r="A133" s="28"/>
      <c r="B133" s="1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24"/>
    </row>
    <row r="134" spans="1:66" ht="26.25" customHeight="1">
      <c r="A134" s="28"/>
      <c r="B134" s="1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24"/>
    </row>
    <row r="135" spans="1:66" ht="26.25" customHeight="1">
      <c r="A135" s="28"/>
      <c r="B135" s="1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24"/>
    </row>
    <row r="136" spans="1:66" ht="26.25" customHeight="1">
      <c r="A136" s="28"/>
      <c r="B136" s="1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24"/>
    </row>
    <row r="137" spans="1:66" ht="26.25" customHeight="1">
      <c r="A137" s="28"/>
      <c r="B137" s="1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24"/>
    </row>
    <row r="138" spans="1:66" ht="26.25" customHeight="1">
      <c r="A138" s="28"/>
      <c r="B138" s="1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24"/>
    </row>
    <row r="139" spans="1:66" ht="26.25" customHeight="1">
      <c r="A139" s="28"/>
      <c r="B139" s="1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24"/>
    </row>
    <row r="140" spans="1:66" ht="26.25" customHeight="1">
      <c r="A140" s="28"/>
      <c r="B140" s="1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24"/>
    </row>
    <row r="141" spans="1:66" ht="26.25" customHeight="1">
      <c r="A141" s="28"/>
      <c r="B141" s="1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24"/>
    </row>
    <row r="142" spans="1:66" ht="26.25" customHeight="1">
      <c r="A142" s="28"/>
      <c r="B142" s="1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24"/>
    </row>
    <row r="143" spans="1:66" ht="26.25" customHeight="1">
      <c r="A143" s="28"/>
      <c r="B143" s="1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24"/>
    </row>
    <row r="144" spans="1:66" ht="26.25" customHeight="1">
      <c r="A144" s="28"/>
      <c r="B144" s="1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24"/>
    </row>
    <row r="145" spans="1:66" ht="26.25" customHeight="1">
      <c r="A145" s="28"/>
      <c r="B145" s="1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24"/>
    </row>
    <row r="146" spans="1:66" ht="26.25" customHeight="1">
      <c r="A146" s="28"/>
      <c r="B146" s="1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24"/>
    </row>
    <row r="147" spans="1:66" ht="26.25" customHeight="1">
      <c r="A147" s="28"/>
      <c r="B147" s="1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24"/>
    </row>
    <row r="148" spans="1:66" ht="26.25" customHeight="1">
      <c r="A148" s="28"/>
      <c r="B148" s="1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24"/>
    </row>
    <row r="149" spans="1:66" ht="26.25" customHeight="1">
      <c r="A149" s="28"/>
      <c r="B149" s="1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24"/>
    </row>
    <row r="150" spans="1:66" ht="26.25" customHeight="1">
      <c r="A150" s="28"/>
      <c r="B150" s="1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24"/>
    </row>
    <row r="151" spans="1:66" ht="26.25" customHeight="1">
      <c r="A151" s="28"/>
      <c r="B151" s="1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24"/>
    </row>
    <row r="152" spans="1:66" ht="26.25" customHeight="1">
      <c r="A152" s="28"/>
      <c r="B152" s="1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24"/>
    </row>
    <row r="153" spans="1:66" ht="26.25" customHeight="1">
      <c r="A153" s="28"/>
      <c r="B153" s="1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24"/>
    </row>
    <row r="154" spans="1:66" ht="26.25" customHeight="1">
      <c r="A154" s="28"/>
      <c r="B154" s="1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24"/>
    </row>
    <row r="155" spans="1:66" ht="26.25" customHeight="1">
      <c r="A155" s="28"/>
      <c r="B155" s="1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24"/>
    </row>
    <row r="156" spans="1:66" ht="26.25" customHeight="1">
      <c r="A156" s="28"/>
      <c r="B156" s="1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24"/>
    </row>
    <row r="157" spans="1:66" ht="26.25" customHeight="1">
      <c r="A157" s="28"/>
      <c r="B157" s="1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24"/>
    </row>
    <row r="158" spans="1:66" ht="26.25" customHeight="1">
      <c r="A158" s="28"/>
      <c r="B158" s="1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24"/>
    </row>
    <row r="159" spans="1:66" ht="26.25" customHeight="1">
      <c r="A159" s="28"/>
      <c r="B159" s="1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24"/>
    </row>
    <row r="160" spans="1:66" ht="26.25" customHeight="1">
      <c r="A160" s="28"/>
      <c r="B160" s="1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24"/>
    </row>
    <row r="161" spans="1:66" ht="26.25" customHeight="1">
      <c r="A161" s="28"/>
      <c r="B161" s="1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24"/>
    </row>
    <row r="162" spans="1:66" ht="26.25" customHeight="1">
      <c r="A162" s="28"/>
      <c r="B162" s="1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24"/>
    </row>
    <row r="163" spans="1:66" ht="26.25" customHeight="1">
      <c r="A163" s="28"/>
      <c r="B163" s="1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24"/>
    </row>
    <row r="164" spans="1:66" ht="26.25" customHeight="1">
      <c r="A164" s="28"/>
      <c r="B164" s="1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24"/>
    </row>
    <row r="165" spans="1:66" ht="26.25" customHeight="1">
      <c r="A165" s="28"/>
      <c r="B165" s="1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24"/>
    </row>
    <row r="166" spans="1:66" ht="26.25" customHeight="1">
      <c r="A166" s="28"/>
      <c r="B166" s="1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24"/>
    </row>
    <row r="167" spans="1:66" ht="26.25" customHeight="1">
      <c r="A167" s="28"/>
      <c r="B167" s="1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24"/>
    </row>
    <row r="168" spans="1:66" ht="26.25" customHeight="1">
      <c r="A168" s="28"/>
      <c r="B168" s="1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24"/>
    </row>
    <row r="169" spans="1:66" ht="26.25" customHeight="1">
      <c r="A169" s="28"/>
      <c r="B169" s="1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24"/>
    </row>
    <row r="170" spans="1:66" ht="26.25" customHeight="1">
      <c r="A170" s="28"/>
      <c r="B170" s="1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24"/>
    </row>
    <row r="171" spans="1:66" ht="26.25" customHeight="1">
      <c r="A171" s="28"/>
      <c r="B171" s="1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24"/>
    </row>
    <row r="172" spans="1:66" ht="26.25" customHeight="1">
      <c r="A172" s="28"/>
      <c r="B172" s="1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24"/>
    </row>
    <row r="173" spans="1:66" ht="26.25" customHeight="1">
      <c r="A173" s="28"/>
      <c r="B173" s="1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24"/>
    </row>
    <row r="174" spans="1:66" ht="26.25" customHeight="1">
      <c r="A174" s="28"/>
      <c r="B174" s="1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24"/>
    </row>
    <row r="175" spans="1:66" ht="26.25" customHeight="1">
      <c r="A175" s="28"/>
      <c r="B175" s="1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24"/>
    </row>
    <row r="176" spans="1:66" ht="26.25" customHeight="1">
      <c r="A176" s="28"/>
      <c r="B176" s="1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24"/>
    </row>
    <row r="177" spans="1:66" ht="26.25" customHeight="1">
      <c r="A177" s="28"/>
      <c r="B177" s="1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24"/>
    </row>
    <row r="178" spans="1:66" ht="26.25" customHeight="1">
      <c r="A178" s="28"/>
      <c r="B178" s="1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24"/>
    </row>
    <row r="179" spans="1:66" ht="26.25" customHeight="1">
      <c r="A179" s="28"/>
      <c r="B179" s="1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24"/>
    </row>
    <row r="180" spans="1:66" ht="26.25" customHeight="1">
      <c r="A180" s="28"/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24"/>
    </row>
    <row r="181" spans="1:66" ht="26.25" customHeight="1">
      <c r="A181" s="28"/>
      <c r="B181" s="1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24"/>
    </row>
    <row r="182" spans="1:66" ht="26.25" customHeight="1">
      <c r="A182" s="28"/>
      <c r="B182" s="1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24"/>
    </row>
    <row r="183" spans="1:66" ht="26.25" customHeight="1">
      <c r="A183" s="28"/>
      <c r="B183" s="1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24"/>
    </row>
    <row r="184" spans="1:66" ht="26.25" customHeight="1">
      <c r="A184" s="28"/>
      <c r="B184" s="1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24"/>
    </row>
    <row r="185" spans="1:66" ht="26.25" customHeight="1">
      <c r="A185" s="28"/>
      <c r="B185" s="1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24"/>
    </row>
    <row r="186" spans="1:66" ht="26.25" customHeight="1">
      <c r="A186" s="28"/>
      <c r="B186" s="1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24"/>
    </row>
    <row r="187" spans="1:66" ht="26.25" customHeight="1">
      <c r="A187" s="28"/>
      <c r="B187" s="1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24"/>
    </row>
    <row r="188" spans="1:66" ht="26.25" customHeight="1">
      <c r="A188" s="28"/>
      <c r="B188" s="1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24"/>
    </row>
    <row r="189" spans="1:66" ht="26.25" customHeight="1">
      <c r="A189" s="28"/>
      <c r="B189" s="1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24"/>
    </row>
    <row r="190" spans="1:66" ht="26.25" customHeight="1">
      <c r="A190" s="28"/>
      <c r="B190" s="1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24"/>
    </row>
    <row r="191" spans="1:66" ht="26.25" customHeight="1">
      <c r="A191" s="28"/>
      <c r="B191" s="1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24"/>
    </row>
    <row r="192" spans="1:66" ht="26.25" customHeight="1">
      <c r="A192" s="28"/>
      <c r="B192" s="1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24"/>
    </row>
    <row r="193" spans="1:66" ht="26.25" customHeight="1">
      <c r="A193" s="28"/>
      <c r="B193" s="1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24"/>
    </row>
    <row r="194" spans="1:66" ht="26.25" customHeight="1">
      <c r="A194" s="28"/>
      <c r="B194" s="1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24"/>
    </row>
    <row r="195" spans="1:66" ht="26.25" customHeight="1">
      <c r="A195" s="28"/>
      <c r="B195" s="1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24"/>
    </row>
    <row r="196" spans="1:66" ht="26.25" customHeight="1">
      <c r="A196" s="28"/>
      <c r="B196" s="1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24"/>
    </row>
    <row r="197" spans="1:66" ht="26.25" customHeight="1">
      <c r="A197" s="28"/>
      <c r="B197" s="1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24"/>
    </row>
    <row r="198" spans="1:66" ht="26.25" customHeight="1">
      <c r="A198" s="28"/>
      <c r="B198" s="1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24"/>
    </row>
    <row r="199" spans="1:66" ht="26.25" customHeight="1">
      <c r="A199" s="28"/>
      <c r="B199" s="1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24"/>
    </row>
    <row r="200" spans="1:66" ht="26.25" customHeight="1">
      <c r="A200" s="28"/>
      <c r="B200" s="1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24"/>
    </row>
    <row r="201" spans="1:66" ht="26.25" customHeight="1">
      <c r="A201" s="28"/>
      <c r="B201" s="1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24"/>
    </row>
    <row r="202" spans="1:66" ht="26.25" customHeight="1">
      <c r="A202" s="28"/>
      <c r="B202" s="1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24"/>
    </row>
    <row r="203" spans="1:66" ht="26.25" customHeight="1">
      <c r="A203" s="28"/>
      <c r="B203" s="1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24"/>
    </row>
    <row r="204" spans="1:66" ht="26.25" customHeight="1">
      <c r="A204" s="28"/>
      <c r="B204" s="1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24"/>
    </row>
    <row r="205" spans="1:66" ht="26.25" customHeight="1">
      <c r="A205" s="28"/>
      <c r="B205" s="1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24"/>
    </row>
    <row r="206" spans="1:66" ht="26.25" customHeight="1">
      <c r="A206" s="28"/>
      <c r="B206" s="1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24"/>
    </row>
  </sheetData>
  <sortState ref="A2:P27">
    <sortCondition descending="1" ref="P2:P27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5"/>
  <sheetViews>
    <sheetView workbookViewId="0">
      <selection activeCell="B1" sqref="B1:D1"/>
    </sheetView>
  </sheetViews>
  <sheetFormatPr baseColWidth="10" defaultRowHeight="26.25" customHeight="1"/>
  <cols>
    <col min="1" max="1" width="6.28515625" style="29" customWidth="1"/>
    <col min="2" max="2" width="23.5703125" style="1" customWidth="1"/>
    <col min="3" max="3" width="30" style="1" customWidth="1"/>
    <col min="4" max="4" width="9.42578125" style="1" customWidth="1"/>
    <col min="5" max="15" width="3.7109375" style="1" customWidth="1"/>
    <col min="16" max="16" width="5.140625" style="1" customWidth="1"/>
    <col min="17" max="16384" width="11.42578125" style="1"/>
  </cols>
  <sheetData>
    <row r="1" spans="1:42" ht="97.5" customHeight="1">
      <c r="B1" s="18" t="s">
        <v>0</v>
      </c>
      <c r="C1" s="18" t="s">
        <v>1</v>
      </c>
      <c r="D1" s="18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69" t="s">
        <v>15</v>
      </c>
      <c r="Q1" s="2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6.25" customHeight="1">
      <c r="A2" s="72">
        <v>1</v>
      </c>
      <c r="B2" s="9" t="s">
        <v>41</v>
      </c>
      <c r="C2" s="9" t="s">
        <v>24</v>
      </c>
      <c r="D2" s="9" t="s">
        <v>47</v>
      </c>
      <c r="E2" s="18">
        <v>40</v>
      </c>
      <c r="F2" s="18">
        <v>28</v>
      </c>
      <c r="G2" s="18">
        <v>0</v>
      </c>
      <c r="H2" s="18">
        <v>40</v>
      </c>
      <c r="I2" s="18">
        <v>28</v>
      </c>
      <c r="J2" s="18"/>
      <c r="K2" s="18"/>
      <c r="L2" s="18"/>
      <c r="M2" s="18"/>
      <c r="N2" s="18"/>
      <c r="O2" s="18"/>
      <c r="P2" s="25">
        <f>SUM(E2:O2)</f>
        <v>136</v>
      </c>
      <c r="Q2" s="2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6.25" customHeight="1">
      <c r="A3" s="72">
        <v>2</v>
      </c>
      <c r="B3" s="9" t="s">
        <v>42</v>
      </c>
      <c r="C3" s="9" t="s">
        <v>24</v>
      </c>
      <c r="D3" s="9" t="s">
        <v>47</v>
      </c>
      <c r="E3" s="18">
        <v>32</v>
      </c>
      <c r="F3" s="18">
        <v>32</v>
      </c>
      <c r="G3" s="18">
        <v>40</v>
      </c>
      <c r="H3" s="18">
        <v>28</v>
      </c>
      <c r="I3" s="18">
        <v>0</v>
      </c>
      <c r="J3" s="18"/>
      <c r="K3" s="18"/>
      <c r="L3" s="18"/>
      <c r="M3" s="18"/>
      <c r="N3" s="18"/>
      <c r="O3" s="18"/>
      <c r="P3" s="25">
        <f>SUM(E3:O3)</f>
        <v>132</v>
      </c>
      <c r="Q3" s="2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26.25" customHeight="1">
      <c r="A4" s="72">
        <v>3</v>
      </c>
      <c r="B4" s="18" t="s">
        <v>159</v>
      </c>
      <c r="C4" s="18" t="s">
        <v>160</v>
      </c>
      <c r="D4" s="18" t="s">
        <v>161</v>
      </c>
      <c r="E4" s="18">
        <v>28</v>
      </c>
      <c r="F4" s="18">
        <v>24</v>
      </c>
      <c r="G4" s="18">
        <v>22</v>
      </c>
      <c r="H4" s="18">
        <v>22</v>
      </c>
      <c r="I4" s="18">
        <v>20</v>
      </c>
      <c r="J4" s="18"/>
      <c r="K4" s="18"/>
      <c r="L4" s="18"/>
      <c r="M4" s="18"/>
      <c r="N4" s="18"/>
      <c r="O4" s="18"/>
      <c r="P4" s="25">
        <f>SUM(E4:O4)</f>
        <v>116</v>
      </c>
      <c r="Q4" s="2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26.25" customHeight="1">
      <c r="A5" s="72">
        <v>4</v>
      </c>
      <c r="B5" s="33" t="s">
        <v>192</v>
      </c>
      <c r="C5" s="33" t="s">
        <v>27</v>
      </c>
      <c r="D5" s="9" t="s">
        <v>47</v>
      </c>
      <c r="E5" s="18">
        <v>0</v>
      </c>
      <c r="F5" s="18">
        <v>40</v>
      </c>
      <c r="G5" s="18">
        <v>0</v>
      </c>
      <c r="H5" s="18">
        <v>32</v>
      </c>
      <c r="I5" s="18">
        <v>40</v>
      </c>
      <c r="J5" s="18"/>
      <c r="K5" s="18"/>
      <c r="L5" s="18"/>
      <c r="M5" s="18"/>
      <c r="N5" s="18"/>
      <c r="O5" s="18"/>
      <c r="P5" s="25">
        <f>SUM(E5:O5)</f>
        <v>112</v>
      </c>
      <c r="Q5" s="2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26.25" customHeight="1">
      <c r="A6" s="72">
        <v>5</v>
      </c>
      <c r="B6" s="9" t="s">
        <v>44</v>
      </c>
      <c r="C6" s="9" t="s">
        <v>26</v>
      </c>
      <c r="D6" s="9" t="s">
        <v>210</v>
      </c>
      <c r="E6" s="18">
        <v>22</v>
      </c>
      <c r="F6" s="18">
        <v>14</v>
      </c>
      <c r="G6" s="18">
        <v>32</v>
      </c>
      <c r="H6" s="18">
        <v>16</v>
      </c>
      <c r="I6" s="18">
        <v>16</v>
      </c>
      <c r="J6" s="18"/>
      <c r="K6" s="18"/>
      <c r="L6" s="18"/>
      <c r="M6" s="18"/>
      <c r="N6" s="18"/>
      <c r="O6" s="18"/>
      <c r="P6" s="25">
        <f>SUM(E6:O6)</f>
        <v>100</v>
      </c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customHeight="1">
      <c r="A7" s="72">
        <v>6</v>
      </c>
      <c r="B7" s="48" t="s">
        <v>235</v>
      </c>
      <c r="C7" s="9" t="s">
        <v>24</v>
      </c>
      <c r="D7" s="45" t="s">
        <v>47</v>
      </c>
      <c r="E7" s="46">
        <v>0</v>
      </c>
      <c r="F7" s="46">
        <v>0</v>
      </c>
      <c r="G7" s="18">
        <v>24</v>
      </c>
      <c r="H7" s="18">
        <v>24</v>
      </c>
      <c r="I7" s="18">
        <v>32</v>
      </c>
      <c r="J7" s="18"/>
      <c r="K7" s="18"/>
      <c r="L7" s="18"/>
      <c r="M7" s="18"/>
      <c r="N7" s="18"/>
      <c r="O7" s="18"/>
      <c r="P7" s="25">
        <f>SUM(E7:O7)</f>
        <v>80</v>
      </c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26.25" customHeight="1">
      <c r="A8" s="72">
        <v>7</v>
      </c>
      <c r="B8" s="9" t="s">
        <v>43</v>
      </c>
      <c r="C8" s="9" t="s">
        <v>26</v>
      </c>
      <c r="D8" s="9" t="s">
        <v>47</v>
      </c>
      <c r="E8" s="18">
        <v>24</v>
      </c>
      <c r="F8" s="18">
        <v>22</v>
      </c>
      <c r="G8" s="18">
        <v>0</v>
      </c>
      <c r="H8" s="18">
        <v>14</v>
      </c>
      <c r="I8" s="18">
        <v>18</v>
      </c>
      <c r="J8" s="18"/>
      <c r="K8" s="18"/>
      <c r="L8" s="18"/>
      <c r="M8" s="18"/>
      <c r="N8" s="18"/>
      <c r="O8" s="18"/>
      <c r="P8" s="25">
        <f>SUM(E8:O8)</f>
        <v>78</v>
      </c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26.25" customHeight="1">
      <c r="A9" s="72">
        <v>8</v>
      </c>
      <c r="B9" s="9" t="s">
        <v>45</v>
      </c>
      <c r="C9" s="33" t="s">
        <v>25</v>
      </c>
      <c r="D9" s="9" t="s">
        <v>210</v>
      </c>
      <c r="E9" s="18">
        <v>20</v>
      </c>
      <c r="F9" s="18">
        <v>12</v>
      </c>
      <c r="G9" s="18">
        <v>16</v>
      </c>
      <c r="H9" s="18">
        <v>8</v>
      </c>
      <c r="I9" s="18">
        <v>12</v>
      </c>
      <c r="J9" s="18"/>
      <c r="K9" s="18"/>
      <c r="L9" s="18"/>
      <c r="M9" s="18"/>
      <c r="N9" s="18"/>
      <c r="O9" s="18"/>
      <c r="P9" s="25">
        <f>SUM(E9:O9)</f>
        <v>68</v>
      </c>
      <c r="Q9" s="2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26.25" customHeight="1">
      <c r="A10" s="72">
        <v>9</v>
      </c>
      <c r="B10" s="9" t="s">
        <v>46</v>
      </c>
      <c r="C10" s="9" t="s">
        <v>24</v>
      </c>
      <c r="D10" s="9" t="s">
        <v>47</v>
      </c>
      <c r="E10" s="18">
        <v>0</v>
      </c>
      <c r="F10" s="18">
        <v>18</v>
      </c>
      <c r="G10" s="18">
        <v>28</v>
      </c>
      <c r="H10" s="18">
        <v>0</v>
      </c>
      <c r="I10" s="18">
        <v>22</v>
      </c>
      <c r="J10" s="18"/>
      <c r="K10" s="18"/>
      <c r="L10" s="18"/>
      <c r="M10" s="18"/>
      <c r="N10" s="18"/>
      <c r="O10" s="18"/>
      <c r="P10" s="25">
        <f>SUM(E10:O10)</f>
        <v>68</v>
      </c>
      <c r="Q10" s="2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26.25" customHeight="1">
      <c r="A11" s="72">
        <v>10</v>
      </c>
      <c r="B11" s="33" t="s">
        <v>194</v>
      </c>
      <c r="C11" s="33" t="s">
        <v>183</v>
      </c>
      <c r="D11" s="9" t="s">
        <v>210</v>
      </c>
      <c r="E11" s="18">
        <v>0</v>
      </c>
      <c r="F11" s="18">
        <v>16</v>
      </c>
      <c r="G11" s="18">
        <v>0</v>
      </c>
      <c r="H11" s="18">
        <v>18</v>
      </c>
      <c r="I11" s="18">
        <v>24</v>
      </c>
      <c r="J11" s="18"/>
      <c r="K11" s="18"/>
      <c r="L11" s="18"/>
      <c r="M11" s="18"/>
      <c r="N11" s="18"/>
      <c r="O11" s="18"/>
      <c r="P11" s="25">
        <f>SUM(E11:O11)</f>
        <v>58</v>
      </c>
      <c r="Q11" s="2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ht="26.25" customHeight="1">
      <c r="A12" s="72">
        <v>11</v>
      </c>
      <c r="B12" s="48" t="s">
        <v>254</v>
      </c>
      <c r="C12" s="33" t="s">
        <v>27</v>
      </c>
      <c r="D12" s="9" t="s">
        <v>268</v>
      </c>
      <c r="E12" s="18">
        <v>0</v>
      </c>
      <c r="F12" s="18">
        <v>0</v>
      </c>
      <c r="G12" s="18">
        <v>0</v>
      </c>
      <c r="H12" s="18">
        <v>20</v>
      </c>
      <c r="I12" s="18">
        <v>14</v>
      </c>
      <c r="J12" s="18"/>
      <c r="K12" s="18"/>
      <c r="L12" s="18"/>
      <c r="M12" s="18"/>
      <c r="N12" s="18"/>
      <c r="O12" s="18"/>
      <c r="P12" s="25">
        <f>SUM(E12:O12)</f>
        <v>34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26.25" customHeight="1">
      <c r="A13" s="72">
        <v>12</v>
      </c>
      <c r="B13" s="48" t="s">
        <v>236</v>
      </c>
      <c r="C13" s="45" t="s">
        <v>237</v>
      </c>
      <c r="D13" s="9" t="s">
        <v>48</v>
      </c>
      <c r="E13" s="46">
        <v>0</v>
      </c>
      <c r="F13" s="46">
        <v>0</v>
      </c>
      <c r="G13" s="18">
        <v>20</v>
      </c>
      <c r="H13" s="18">
        <v>10</v>
      </c>
      <c r="I13" s="18">
        <v>0</v>
      </c>
      <c r="J13" s="18"/>
      <c r="K13" s="18"/>
      <c r="L13" s="18"/>
      <c r="M13" s="18"/>
      <c r="N13" s="18"/>
      <c r="O13" s="18"/>
      <c r="P13" s="25">
        <f>SUM(E13:O13)</f>
        <v>30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26.25" customHeight="1">
      <c r="A14" s="72">
        <v>13</v>
      </c>
      <c r="B14" s="48" t="s">
        <v>238</v>
      </c>
      <c r="C14" s="45" t="s">
        <v>237</v>
      </c>
      <c r="D14" s="9" t="s">
        <v>48</v>
      </c>
      <c r="E14" s="46">
        <v>0</v>
      </c>
      <c r="F14" s="46">
        <v>0</v>
      </c>
      <c r="G14" s="46">
        <v>18</v>
      </c>
      <c r="H14" s="18">
        <v>12</v>
      </c>
      <c r="I14" s="18">
        <v>0</v>
      </c>
      <c r="J14" s="18"/>
      <c r="K14" s="18"/>
      <c r="L14" s="18"/>
      <c r="M14" s="18"/>
      <c r="N14" s="18"/>
      <c r="O14" s="18"/>
      <c r="P14" s="25">
        <f>SUM(E14:O14)</f>
        <v>30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26.25" customHeight="1">
      <c r="A15" s="72">
        <v>14</v>
      </c>
      <c r="B15" s="33" t="s">
        <v>193</v>
      </c>
      <c r="C15" s="33" t="s">
        <v>27</v>
      </c>
      <c r="D15" s="9" t="s">
        <v>47</v>
      </c>
      <c r="E15" s="18">
        <v>0</v>
      </c>
      <c r="F15" s="18">
        <v>20</v>
      </c>
      <c r="G15" s="18">
        <v>0</v>
      </c>
      <c r="H15" s="18">
        <v>0</v>
      </c>
      <c r="I15" s="18">
        <v>0</v>
      </c>
      <c r="J15" s="18"/>
      <c r="K15" s="18"/>
      <c r="L15" s="18"/>
      <c r="M15" s="18"/>
      <c r="N15" s="18"/>
      <c r="O15" s="18"/>
      <c r="P15" s="25">
        <f>SUM(E15:O15)</f>
        <v>20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26.25" customHeight="1">
      <c r="A16" s="72">
        <v>15</v>
      </c>
      <c r="B16" s="48" t="s">
        <v>255</v>
      </c>
      <c r="C16" s="45" t="s">
        <v>237</v>
      </c>
      <c r="D16" s="9" t="s">
        <v>48</v>
      </c>
      <c r="E16" s="18">
        <v>0</v>
      </c>
      <c r="F16" s="18">
        <v>0</v>
      </c>
      <c r="G16" s="18">
        <v>0</v>
      </c>
      <c r="H16" s="46">
        <v>6</v>
      </c>
      <c r="I16" s="18">
        <v>0</v>
      </c>
      <c r="J16" s="18"/>
      <c r="K16" s="18"/>
      <c r="L16" s="18"/>
      <c r="M16" s="18"/>
      <c r="N16" s="18"/>
      <c r="O16" s="18"/>
      <c r="P16" s="25">
        <f>SUM(E16:O16)</f>
        <v>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26.25" customHeight="1">
      <c r="A17" s="72">
        <v>16</v>
      </c>
      <c r="B17" s="48" t="s">
        <v>256</v>
      </c>
      <c r="C17" s="45" t="s">
        <v>237</v>
      </c>
      <c r="D17" s="9" t="s">
        <v>48</v>
      </c>
      <c r="E17" s="18">
        <v>0</v>
      </c>
      <c r="F17" s="18">
        <v>0</v>
      </c>
      <c r="G17" s="18">
        <v>0</v>
      </c>
      <c r="H17" s="46">
        <v>4</v>
      </c>
      <c r="I17" s="18">
        <v>0</v>
      </c>
      <c r="J17" s="18"/>
      <c r="K17" s="18"/>
      <c r="L17" s="18"/>
      <c r="M17" s="18"/>
      <c r="N17" s="18"/>
      <c r="O17" s="18"/>
      <c r="P17" s="25">
        <f>SUM(E17:O17)</f>
        <v>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26.25" customHeight="1">
      <c r="A18" s="3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26.25" customHeight="1">
      <c r="A19" s="3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26.25" customHeight="1">
      <c r="A20" s="3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26.25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26.25" customHeight="1">
      <c r="A22" s="3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26.25" customHeight="1">
      <c r="A23" s="3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26.25" customHeight="1">
      <c r="A24" s="3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26.25" customHeight="1">
      <c r="A25" s="3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26.25" customHeight="1">
      <c r="A26" s="3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26.25" customHeight="1">
      <c r="A27" s="3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26.25" customHeight="1">
      <c r="A28" s="3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26.25" customHeight="1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26.25" customHeight="1">
      <c r="A30" s="3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26.25" customHeight="1">
      <c r="A31" s="3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26.25" customHeight="1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26.25" customHeight="1">
      <c r="A33" s="3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26.25" customHeight="1">
      <c r="A34" s="31"/>
      <c r="B34" s="2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26.25" customHeight="1">
      <c r="A35" s="32"/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26.25" customHeight="1">
      <c r="A36" s="32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26.25" customHeight="1">
      <c r="A37" s="32"/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26.25" customHeight="1">
      <c r="A38" s="32"/>
      <c r="B38" s="1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26.25" customHeight="1">
      <c r="A39" s="32"/>
      <c r="B39" s="1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26.25" customHeight="1">
      <c r="A40" s="32"/>
      <c r="B40" s="1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26.25" customHeight="1">
      <c r="A41" s="32"/>
      <c r="B41" s="1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26.25" customHeight="1">
      <c r="A42" s="3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26.25" customHeight="1">
      <c r="A43" s="32"/>
      <c r="B43" s="1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26.25" customHeight="1">
      <c r="A44" s="32"/>
      <c r="B44" s="1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26.25" customHeight="1">
      <c r="A45" s="32"/>
      <c r="B45" s="1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26.25" customHeight="1">
      <c r="A46" s="32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26.25" customHeight="1">
      <c r="A47" s="32"/>
      <c r="B47" s="1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26.25" customHeight="1">
      <c r="A48" s="32"/>
      <c r="B48" s="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26.25" customHeight="1">
      <c r="A49" s="32"/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26.25" customHeight="1">
      <c r="A50" s="3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26.25" customHeight="1">
      <c r="A51" s="32"/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26.25" customHeight="1">
      <c r="A52" s="32"/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26.25" customHeight="1">
      <c r="A53" s="32"/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26.25" customHeight="1">
      <c r="A54" s="32"/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26.25" customHeight="1">
      <c r="A55" s="32"/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26.25" customHeight="1">
      <c r="A56" s="32"/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26.25" customHeight="1">
      <c r="A57" s="32"/>
      <c r="B57" s="1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26.25" customHeight="1">
      <c r="A58" s="32"/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26.25" customHeight="1">
      <c r="A59" s="32"/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26.25" customHeight="1">
      <c r="A60" s="32"/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26.25" customHeight="1">
      <c r="A61" s="32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26.25" customHeight="1">
      <c r="A62" s="32"/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26.25" customHeight="1">
      <c r="A63" s="32"/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26.25" customHeight="1">
      <c r="A64" s="32"/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26.25" customHeight="1">
      <c r="A65" s="32"/>
      <c r="B65" s="1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26.25" customHeight="1">
      <c r="A66" s="32"/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26.25" customHeight="1">
      <c r="A67" s="32"/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26.25" customHeight="1">
      <c r="A68" s="32"/>
      <c r="B68" s="1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26.25" customHeight="1">
      <c r="A69" s="32"/>
      <c r="B69" s="1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26.25" customHeight="1">
      <c r="A70" s="32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26.25" customHeight="1">
      <c r="A71" s="32"/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26.25" customHeight="1">
      <c r="A72" s="32"/>
      <c r="B72" s="1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26.25" customHeight="1">
      <c r="A73" s="32"/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26.25" customHeight="1">
      <c r="A74" s="32"/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26.25" customHeight="1">
      <c r="A75" s="32"/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26.25" customHeight="1">
      <c r="A76" s="32"/>
      <c r="B76" s="1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ht="26.25" customHeight="1">
      <c r="A77" s="32"/>
      <c r="B77" s="1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26.25" customHeight="1">
      <c r="A78" s="32"/>
      <c r="B78" s="1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26.25" customHeight="1">
      <c r="A79" s="32"/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ht="26.25" customHeight="1">
      <c r="A80" s="32"/>
      <c r="B80" s="1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26.25" customHeight="1">
      <c r="A81" s="32"/>
      <c r="B81" s="1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26.25" customHeight="1">
      <c r="A82" s="32"/>
      <c r="B82" s="1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26.25" customHeight="1">
      <c r="A83" s="32"/>
      <c r="B83" s="1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26.25" customHeight="1">
      <c r="A84" s="32"/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26.25" customHeight="1">
      <c r="A85" s="32"/>
      <c r="B85" s="1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26.25" customHeight="1">
      <c r="A86" s="32"/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26.25" customHeight="1">
      <c r="A87" s="32"/>
      <c r="B87" s="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26.25" customHeight="1">
      <c r="A88" s="32"/>
      <c r="B88" s="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26.25" customHeight="1">
      <c r="A89" s="32"/>
      <c r="B89" s="1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26.25" customHeight="1">
      <c r="A90" s="32"/>
      <c r="B90" s="1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26.25" customHeight="1">
      <c r="A91" s="32"/>
      <c r="B91" s="1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26.25" customHeight="1">
      <c r="A92" s="32"/>
      <c r="B92" s="1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26.25" customHeight="1">
      <c r="A93" s="32"/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26.25" customHeight="1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ht="26.25" customHeight="1"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</sheetData>
  <sortState ref="A2:P17">
    <sortCondition descending="1" ref="P2:P17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483"/>
  <sheetViews>
    <sheetView topLeftCell="A23" workbookViewId="0">
      <selection activeCell="D31" sqref="D31"/>
    </sheetView>
  </sheetViews>
  <sheetFormatPr baseColWidth="10" defaultRowHeight="26.25" customHeight="1"/>
  <cols>
    <col min="1" max="1" width="6.85546875" style="14" customWidth="1"/>
    <col min="2" max="2" width="24" style="1" customWidth="1"/>
    <col min="3" max="3" width="29.42578125" style="1" customWidth="1"/>
    <col min="4" max="4" width="9" style="1" customWidth="1"/>
    <col min="5" max="15" width="3.7109375" style="1" customWidth="1"/>
    <col min="16" max="16" width="6.42578125" style="1" customWidth="1"/>
    <col min="17" max="16384" width="11.42578125" style="1"/>
  </cols>
  <sheetData>
    <row r="1" spans="1:38" ht="90.75" customHeight="1">
      <c r="B1" s="18" t="s">
        <v>0</v>
      </c>
      <c r="C1" s="18" t="s">
        <v>1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38" t="s">
        <v>15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6.25" customHeight="1">
      <c r="A2" s="14">
        <v>1</v>
      </c>
      <c r="B2" s="9" t="s">
        <v>52</v>
      </c>
      <c r="C2" s="9" t="s">
        <v>26</v>
      </c>
      <c r="D2" s="9" t="s">
        <v>49</v>
      </c>
      <c r="E2" s="18">
        <v>28</v>
      </c>
      <c r="F2" s="18">
        <v>40</v>
      </c>
      <c r="G2" s="18">
        <v>40</v>
      </c>
      <c r="H2" s="18">
        <v>32</v>
      </c>
      <c r="I2" s="18">
        <v>40</v>
      </c>
      <c r="J2" s="18"/>
      <c r="K2" s="18"/>
      <c r="L2" s="18"/>
      <c r="M2" s="18"/>
      <c r="N2" s="18"/>
      <c r="O2" s="18"/>
      <c r="P2" s="50">
        <f>SUM(E2:O2)</f>
        <v>180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6.25" customHeight="1">
      <c r="A3" s="14">
        <v>2</v>
      </c>
      <c r="B3" s="9" t="s">
        <v>50</v>
      </c>
      <c r="C3" s="9" t="s">
        <v>27</v>
      </c>
      <c r="D3" s="9" t="s">
        <v>47</v>
      </c>
      <c r="E3" s="18">
        <v>40</v>
      </c>
      <c r="F3" s="18">
        <v>32</v>
      </c>
      <c r="G3" s="18">
        <v>24</v>
      </c>
      <c r="H3" s="18">
        <v>40</v>
      </c>
      <c r="I3" s="18">
        <v>32</v>
      </c>
      <c r="J3" s="18"/>
      <c r="K3" s="18"/>
      <c r="L3" s="18"/>
      <c r="M3" s="18"/>
      <c r="N3" s="18"/>
      <c r="O3" s="18"/>
      <c r="P3" s="50">
        <f>SUM(E3:O3)</f>
        <v>168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6.25" customHeight="1">
      <c r="A4" s="14">
        <v>3</v>
      </c>
      <c r="B4" s="9" t="s">
        <v>53</v>
      </c>
      <c r="C4" s="9" t="s">
        <v>24</v>
      </c>
      <c r="D4" s="9" t="s">
        <v>47</v>
      </c>
      <c r="E4" s="18">
        <v>24</v>
      </c>
      <c r="F4" s="18">
        <v>22</v>
      </c>
      <c r="G4" s="18">
        <v>20</v>
      </c>
      <c r="H4" s="18">
        <v>28</v>
      </c>
      <c r="I4" s="18">
        <v>22</v>
      </c>
      <c r="J4" s="18"/>
      <c r="K4" s="18"/>
      <c r="L4" s="18"/>
      <c r="M4" s="18"/>
      <c r="N4" s="18"/>
      <c r="O4" s="18"/>
      <c r="P4" s="50">
        <f>SUM(E4:O4)</f>
        <v>116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26.25" customHeight="1">
      <c r="A5" s="14">
        <v>4</v>
      </c>
      <c r="B5" s="9" t="s">
        <v>55</v>
      </c>
      <c r="C5" s="9" t="s">
        <v>24</v>
      </c>
      <c r="D5" s="9" t="s">
        <v>47</v>
      </c>
      <c r="E5" s="18">
        <v>20</v>
      </c>
      <c r="F5" s="18">
        <v>24</v>
      </c>
      <c r="G5" s="18">
        <v>22</v>
      </c>
      <c r="H5" s="18">
        <v>22</v>
      </c>
      <c r="I5" s="18">
        <v>16</v>
      </c>
      <c r="J5" s="18"/>
      <c r="K5" s="18"/>
      <c r="L5" s="18"/>
      <c r="M5" s="18"/>
      <c r="N5" s="18"/>
      <c r="O5" s="18"/>
      <c r="P5" s="50">
        <f>SUM(E5:O5)</f>
        <v>104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26.25" customHeight="1">
      <c r="A6" s="14">
        <v>5</v>
      </c>
      <c r="B6" s="9" t="s">
        <v>51</v>
      </c>
      <c r="C6" s="9" t="s">
        <v>27</v>
      </c>
      <c r="D6" s="9" t="s">
        <v>49</v>
      </c>
      <c r="E6" s="18">
        <v>32</v>
      </c>
      <c r="F6" s="18">
        <v>28</v>
      </c>
      <c r="G6" s="18">
        <v>32</v>
      </c>
      <c r="H6" s="18">
        <v>0</v>
      </c>
      <c r="I6" s="18">
        <v>0</v>
      </c>
      <c r="J6" s="18"/>
      <c r="K6" s="18"/>
      <c r="L6" s="18"/>
      <c r="M6" s="18"/>
      <c r="N6" s="18"/>
      <c r="O6" s="18"/>
      <c r="P6" s="50">
        <f>SUM(E6:O6)</f>
        <v>92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customHeight="1">
      <c r="A7" s="14">
        <v>6</v>
      </c>
      <c r="B7" s="9" t="s">
        <v>54</v>
      </c>
      <c r="C7" s="9" t="s">
        <v>26</v>
      </c>
      <c r="D7" s="9" t="s">
        <v>47</v>
      </c>
      <c r="E7" s="18">
        <v>22</v>
      </c>
      <c r="F7" s="18">
        <v>20</v>
      </c>
      <c r="G7" s="18">
        <v>28</v>
      </c>
      <c r="H7" s="18">
        <v>0</v>
      </c>
      <c r="I7" s="18">
        <v>20</v>
      </c>
      <c r="J7" s="18"/>
      <c r="K7" s="18"/>
      <c r="L7" s="18"/>
      <c r="M7" s="18"/>
      <c r="N7" s="18"/>
      <c r="O7" s="18"/>
      <c r="P7" s="50">
        <f>SUM(E7:O7)</f>
        <v>90</v>
      </c>
      <c r="Q7" s="10"/>
      <c r="R7" s="10"/>
      <c r="S7" s="3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26.25" customHeight="1">
      <c r="A8" s="14">
        <v>7</v>
      </c>
      <c r="B8" s="9" t="s">
        <v>57</v>
      </c>
      <c r="C8" s="9" t="s">
        <v>25</v>
      </c>
      <c r="D8" s="9" t="s">
        <v>47</v>
      </c>
      <c r="E8" s="18">
        <v>16</v>
      </c>
      <c r="F8" s="18">
        <v>12</v>
      </c>
      <c r="G8" s="18">
        <v>18</v>
      </c>
      <c r="H8" s="18">
        <v>20</v>
      </c>
      <c r="I8" s="18">
        <v>18</v>
      </c>
      <c r="J8" s="18"/>
      <c r="K8" s="18"/>
      <c r="L8" s="18"/>
      <c r="M8" s="18"/>
      <c r="N8" s="18"/>
      <c r="O8" s="18"/>
      <c r="P8" s="50">
        <f>SUM(E8:O8)</f>
        <v>84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26.25" customHeight="1">
      <c r="A9" s="14">
        <v>8</v>
      </c>
      <c r="B9" s="45" t="s">
        <v>213</v>
      </c>
      <c r="C9" s="45" t="s">
        <v>27</v>
      </c>
      <c r="D9" s="9" t="s">
        <v>47</v>
      </c>
      <c r="E9" s="46">
        <v>0</v>
      </c>
      <c r="F9" s="18">
        <v>8</v>
      </c>
      <c r="G9" s="18">
        <v>16</v>
      </c>
      <c r="H9" s="18">
        <v>24</v>
      </c>
      <c r="I9" s="18">
        <v>24</v>
      </c>
      <c r="J9" s="18"/>
      <c r="K9" s="18"/>
      <c r="L9" s="18"/>
      <c r="M9" s="18"/>
      <c r="N9" s="18"/>
      <c r="O9" s="18"/>
      <c r="P9" s="50">
        <f>SUM(E9:O9)</f>
        <v>72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26.25" customHeight="1">
      <c r="A10" s="14">
        <v>9</v>
      </c>
      <c r="B10" s="9" t="s">
        <v>58</v>
      </c>
      <c r="C10" s="9" t="s">
        <v>27</v>
      </c>
      <c r="D10" s="9" t="s">
        <v>49</v>
      </c>
      <c r="E10" s="18">
        <v>14</v>
      </c>
      <c r="F10" s="18">
        <v>16</v>
      </c>
      <c r="G10" s="18">
        <v>8</v>
      </c>
      <c r="H10" s="18">
        <v>18</v>
      </c>
      <c r="I10" s="18">
        <v>10</v>
      </c>
      <c r="J10" s="18"/>
      <c r="K10" s="18"/>
      <c r="L10" s="18"/>
      <c r="M10" s="18"/>
      <c r="N10" s="18"/>
      <c r="O10" s="18"/>
      <c r="P10" s="50">
        <f>SUM(E10:O10)</f>
        <v>66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26.25" customHeight="1">
      <c r="A11" s="14">
        <v>10</v>
      </c>
      <c r="B11" s="45" t="s">
        <v>211</v>
      </c>
      <c r="C11" s="45" t="s">
        <v>27</v>
      </c>
      <c r="D11" s="9" t="s">
        <v>49</v>
      </c>
      <c r="E11" s="46">
        <v>0</v>
      </c>
      <c r="F11" s="18">
        <v>18</v>
      </c>
      <c r="G11" s="18">
        <v>12</v>
      </c>
      <c r="H11" s="18">
        <v>0</v>
      </c>
      <c r="I11" s="18">
        <v>14</v>
      </c>
      <c r="J11" s="18"/>
      <c r="K11" s="18"/>
      <c r="L11" s="18"/>
      <c r="M11" s="18"/>
      <c r="N11" s="18"/>
      <c r="O11" s="18"/>
      <c r="P11" s="50">
        <f>SUM(E11:O11)</f>
        <v>44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ht="26.25" customHeight="1">
      <c r="A12" s="14">
        <v>11</v>
      </c>
      <c r="B12" s="9" t="s">
        <v>56</v>
      </c>
      <c r="C12" s="9" t="s">
        <v>67</v>
      </c>
      <c r="D12" s="9" t="s">
        <v>49</v>
      </c>
      <c r="E12" s="18">
        <v>18</v>
      </c>
      <c r="F12" s="33">
        <v>0</v>
      </c>
      <c r="G12" s="18">
        <v>10</v>
      </c>
      <c r="H12" s="18">
        <v>0</v>
      </c>
      <c r="I12" s="18">
        <v>6</v>
      </c>
      <c r="J12" s="18"/>
      <c r="K12" s="18"/>
      <c r="L12" s="18"/>
      <c r="M12" s="18"/>
      <c r="N12" s="18"/>
      <c r="O12" s="18"/>
      <c r="P12" s="50">
        <f>SUM(E12:O12)</f>
        <v>34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ht="26.25" customHeight="1">
      <c r="A13" s="14">
        <v>12</v>
      </c>
      <c r="B13" s="18" t="s">
        <v>164</v>
      </c>
      <c r="C13" s="18" t="s">
        <v>163</v>
      </c>
      <c r="D13" s="18" t="s">
        <v>47</v>
      </c>
      <c r="E13" s="18">
        <v>4</v>
      </c>
      <c r="F13" s="18">
        <v>0</v>
      </c>
      <c r="G13" s="18">
        <v>0</v>
      </c>
      <c r="H13" s="18">
        <v>0</v>
      </c>
      <c r="I13" s="18">
        <v>28</v>
      </c>
      <c r="J13" s="18"/>
      <c r="K13" s="18"/>
      <c r="L13" s="18"/>
      <c r="M13" s="18"/>
      <c r="N13" s="18"/>
      <c r="O13" s="18"/>
      <c r="P13" s="50">
        <f>SUM(E13:O13)</f>
        <v>32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ht="26.25" customHeight="1">
      <c r="A14" s="14">
        <v>13</v>
      </c>
      <c r="B14" s="45" t="s">
        <v>212</v>
      </c>
      <c r="C14" s="45" t="s">
        <v>27</v>
      </c>
      <c r="D14" s="9" t="s">
        <v>49</v>
      </c>
      <c r="E14" s="46">
        <v>0</v>
      </c>
      <c r="F14" s="18">
        <v>14</v>
      </c>
      <c r="G14" s="18">
        <v>2</v>
      </c>
      <c r="H14" s="18">
        <v>0</v>
      </c>
      <c r="I14" s="18">
        <v>12</v>
      </c>
      <c r="J14" s="18"/>
      <c r="K14" s="18"/>
      <c r="L14" s="18"/>
      <c r="M14" s="18"/>
      <c r="N14" s="18"/>
      <c r="O14" s="18"/>
      <c r="P14" s="50">
        <f>SUM(E14:O14)</f>
        <v>28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26.25" customHeight="1">
      <c r="A15" s="14">
        <v>14</v>
      </c>
      <c r="B15" s="9" t="s">
        <v>62</v>
      </c>
      <c r="C15" s="9" t="s">
        <v>26</v>
      </c>
      <c r="D15" s="9" t="s">
        <v>49</v>
      </c>
      <c r="E15" s="18">
        <v>2</v>
      </c>
      <c r="F15" s="18">
        <v>2</v>
      </c>
      <c r="G15" s="18">
        <v>6</v>
      </c>
      <c r="H15" s="18">
        <v>12</v>
      </c>
      <c r="I15" s="18">
        <v>2</v>
      </c>
      <c r="J15" s="18"/>
      <c r="K15" s="18"/>
      <c r="L15" s="18"/>
      <c r="M15" s="18"/>
      <c r="N15" s="18"/>
      <c r="O15" s="18"/>
      <c r="P15" s="50">
        <f>SUM(E15:O15)</f>
        <v>24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26.25" customHeight="1">
      <c r="A16" s="14">
        <v>14</v>
      </c>
      <c r="B16" s="9" t="s">
        <v>59</v>
      </c>
      <c r="C16" s="9" t="s">
        <v>26</v>
      </c>
      <c r="D16" s="9" t="s">
        <v>49</v>
      </c>
      <c r="E16" s="18">
        <v>10</v>
      </c>
      <c r="F16" s="18">
        <v>10</v>
      </c>
      <c r="G16" s="18">
        <v>0</v>
      </c>
      <c r="H16" s="18">
        <v>0</v>
      </c>
      <c r="I16" s="18">
        <v>4</v>
      </c>
      <c r="J16" s="18"/>
      <c r="K16" s="18"/>
      <c r="L16" s="18"/>
      <c r="M16" s="18"/>
      <c r="N16" s="18"/>
      <c r="O16" s="18"/>
      <c r="P16" s="50">
        <f>SUM(E16:O16)</f>
        <v>24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95" ht="26.25" customHeight="1">
      <c r="A17" s="14">
        <v>16</v>
      </c>
      <c r="B17" s="45" t="s">
        <v>257</v>
      </c>
      <c r="C17" s="45" t="s">
        <v>237</v>
      </c>
      <c r="D17" s="9" t="s">
        <v>48</v>
      </c>
      <c r="E17" s="46">
        <v>0</v>
      </c>
      <c r="F17" s="46">
        <v>0</v>
      </c>
      <c r="G17" s="46">
        <v>0</v>
      </c>
      <c r="H17" s="18">
        <v>16</v>
      </c>
      <c r="I17" s="18">
        <v>0</v>
      </c>
      <c r="J17" s="2"/>
      <c r="K17" s="2"/>
      <c r="L17" s="2"/>
      <c r="M17" s="2"/>
      <c r="N17" s="2"/>
      <c r="O17" s="2"/>
      <c r="P17" s="50">
        <f>SUM(E17:O17)</f>
        <v>16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95" ht="26.25" customHeight="1">
      <c r="A18" s="14">
        <v>16</v>
      </c>
      <c r="B18" s="45" t="s">
        <v>258</v>
      </c>
      <c r="C18" s="45" t="s">
        <v>183</v>
      </c>
      <c r="D18" s="9" t="s">
        <v>210</v>
      </c>
      <c r="E18" s="46">
        <v>0</v>
      </c>
      <c r="F18" s="46">
        <v>0</v>
      </c>
      <c r="G18" s="46">
        <v>0</v>
      </c>
      <c r="H18" s="18">
        <v>14</v>
      </c>
      <c r="I18" s="18">
        <v>2</v>
      </c>
      <c r="J18" s="2"/>
      <c r="K18" s="2"/>
      <c r="L18" s="2"/>
      <c r="M18" s="2"/>
      <c r="N18" s="2"/>
      <c r="O18" s="2"/>
      <c r="P18" s="50">
        <f>SUM(E18:O18)</f>
        <v>16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95" ht="26.25" customHeight="1">
      <c r="A19" s="14">
        <v>18</v>
      </c>
      <c r="B19" s="9" t="s">
        <v>66</v>
      </c>
      <c r="C19" s="9" t="s">
        <v>24</v>
      </c>
      <c r="D19" s="9" t="s">
        <v>49</v>
      </c>
      <c r="E19" s="18">
        <v>0</v>
      </c>
      <c r="F19" s="18">
        <v>0</v>
      </c>
      <c r="G19" s="18">
        <v>14</v>
      </c>
      <c r="H19" s="18">
        <v>0</v>
      </c>
      <c r="I19" s="18">
        <v>0</v>
      </c>
      <c r="J19" s="18"/>
      <c r="K19" s="18"/>
      <c r="L19" s="18"/>
      <c r="M19" s="18"/>
      <c r="N19" s="18"/>
      <c r="O19" s="18"/>
      <c r="P19" s="50">
        <f>SUM(E19:O19)</f>
        <v>14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95" ht="26.25" customHeight="1">
      <c r="A20" s="14">
        <v>19</v>
      </c>
      <c r="B20" s="18" t="s">
        <v>162</v>
      </c>
      <c r="C20" s="18" t="s">
        <v>163</v>
      </c>
      <c r="D20" s="18" t="s">
        <v>49</v>
      </c>
      <c r="E20" s="18">
        <v>12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18"/>
      <c r="O20" s="18"/>
      <c r="P20" s="50">
        <f>SUM(E20:O20)</f>
        <v>12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</row>
    <row r="21" spans="1:95" ht="26.25" customHeight="1">
      <c r="A21" s="14">
        <v>19</v>
      </c>
      <c r="B21" s="9" t="s">
        <v>60</v>
      </c>
      <c r="C21" s="9" t="s">
        <v>68</v>
      </c>
      <c r="D21" s="9" t="s">
        <v>47</v>
      </c>
      <c r="E21" s="18">
        <v>8</v>
      </c>
      <c r="F21" s="18">
        <v>0</v>
      </c>
      <c r="G21" s="18">
        <v>2</v>
      </c>
      <c r="H21" s="18">
        <v>2</v>
      </c>
      <c r="I21" s="18">
        <v>0</v>
      </c>
      <c r="J21" s="18"/>
      <c r="K21" s="18"/>
      <c r="L21" s="18"/>
      <c r="M21" s="18"/>
      <c r="N21" s="18"/>
      <c r="O21" s="18"/>
      <c r="P21" s="50">
        <f>SUM(E21:O21)</f>
        <v>12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26.25" customHeight="1">
      <c r="A22" s="14">
        <v>19</v>
      </c>
      <c r="B22" s="45" t="s">
        <v>215</v>
      </c>
      <c r="C22" s="45" t="s">
        <v>216</v>
      </c>
      <c r="D22" s="9" t="s">
        <v>267</v>
      </c>
      <c r="E22" s="46">
        <v>0</v>
      </c>
      <c r="F22" s="46">
        <v>4</v>
      </c>
      <c r="G22" s="18">
        <v>0</v>
      </c>
      <c r="H22" s="18">
        <v>6</v>
      </c>
      <c r="I22" s="18">
        <v>2</v>
      </c>
      <c r="J22" s="18"/>
      <c r="K22" s="18"/>
      <c r="L22" s="18"/>
      <c r="M22" s="18"/>
      <c r="N22" s="18"/>
      <c r="O22" s="18"/>
      <c r="P22" s="50">
        <f>SUM(E22:O22)</f>
        <v>12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26.25" customHeight="1">
      <c r="A23" s="14">
        <v>22</v>
      </c>
      <c r="B23" s="45" t="s">
        <v>239</v>
      </c>
      <c r="C23" s="45" t="s">
        <v>183</v>
      </c>
      <c r="D23" s="9" t="s">
        <v>48</v>
      </c>
      <c r="E23" s="46">
        <v>0</v>
      </c>
      <c r="F23" s="46">
        <v>0</v>
      </c>
      <c r="G23" s="46">
        <v>2</v>
      </c>
      <c r="H23" s="18">
        <v>8</v>
      </c>
      <c r="I23" s="18">
        <v>0</v>
      </c>
      <c r="J23" s="2"/>
      <c r="K23" s="2"/>
      <c r="L23" s="2"/>
      <c r="M23" s="2"/>
      <c r="N23" s="2"/>
      <c r="O23" s="2"/>
      <c r="P23" s="50">
        <f>SUM(E23:O23)</f>
        <v>10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26.25" customHeight="1">
      <c r="A24" s="14">
        <v>22</v>
      </c>
      <c r="B24" s="45" t="s">
        <v>259</v>
      </c>
      <c r="C24" s="45" t="s">
        <v>237</v>
      </c>
      <c r="D24" s="9" t="s">
        <v>48</v>
      </c>
      <c r="E24" s="46">
        <v>0</v>
      </c>
      <c r="F24" s="46">
        <v>0</v>
      </c>
      <c r="G24" s="46">
        <v>0</v>
      </c>
      <c r="H24" s="18">
        <v>10</v>
      </c>
      <c r="I24" s="18">
        <v>0</v>
      </c>
      <c r="J24" s="2"/>
      <c r="K24" s="2"/>
      <c r="L24" s="2"/>
      <c r="M24" s="2"/>
      <c r="N24" s="2"/>
      <c r="O24" s="2"/>
      <c r="P24" s="50">
        <f>SUM(E24:O24)</f>
        <v>10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26.25" customHeight="1">
      <c r="A25" s="14">
        <v>22</v>
      </c>
      <c r="B25" s="9" t="s">
        <v>65</v>
      </c>
      <c r="C25" s="9" t="s">
        <v>25</v>
      </c>
      <c r="D25" s="9" t="s">
        <v>49</v>
      </c>
      <c r="E25" s="18">
        <v>2</v>
      </c>
      <c r="F25" s="18">
        <v>2</v>
      </c>
      <c r="G25" s="18">
        <v>2</v>
      </c>
      <c r="H25" s="18">
        <v>2</v>
      </c>
      <c r="I25" s="18">
        <v>2</v>
      </c>
      <c r="J25" s="18"/>
      <c r="K25" s="18"/>
      <c r="L25" s="18"/>
      <c r="M25" s="18"/>
      <c r="N25" s="18"/>
      <c r="O25" s="18"/>
      <c r="P25" s="50">
        <f>SUM(E25:O25)</f>
        <v>10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26.25" customHeight="1">
      <c r="A26" s="14">
        <v>25</v>
      </c>
      <c r="B26" s="45" t="s">
        <v>218</v>
      </c>
      <c r="C26" s="45" t="s">
        <v>27</v>
      </c>
      <c r="D26" s="9" t="s">
        <v>49</v>
      </c>
      <c r="E26" s="46">
        <v>0</v>
      </c>
      <c r="F26" s="46">
        <v>2</v>
      </c>
      <c r="G26" s="18">
        <v>4</v>
      </c>
      <c r="H26" s="18">
        <v>0</v>
      </c>
      <c r="I26" s="18">
        <v>2</v>
      </c>
      <c r="J26" s="18"/>
      <c r="K26" s="18"/>
      <c r="L26" s="18"/>
      <c r="M26" s="18"/>
      <c r="N26" s="18"/>
      <c r="O26" s="18"/>
      <c r="P26" s="50">
        <f>SUM(E26:O26)</f>
        <v>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26.25" customHeight="1">
      <c r="A27" s="14">
        <v>25</v>
      </c>
      <c r="B27" s="45" t="s">
        <v>265</v>
      </c>
      <c r="C27" s="18" t="s">
        <v>266</v>
      </c>
      <c r="D27" s="9" t="s">
        <v>47</v>
      </c>
      <c r="E27" s="46">
        <v>0</v>
      </c>
      <c r="F27" s="46">
        <v>0</v>
      </c>
      <c r="G27" s="46">
        <v>0</v>
      </c>
      <c r="H27" s="46">
        <v>0</v>
      </c>
      <c r="I27" s="18">
        <v>8</v>
      </c>
      <c r="J27" s="2"/>
      <c r="K27" s="2"/>
      <c r="L27" s="2"/>
      <c r="M27" s="2"/>
      <c r="N27" s="2"/>
      <c r="O27" s="2"/>
      <c r="P27" s="50">
        <f>SUM(E27:O27)</f>
        <v>8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26.25" customHeight="1">
      <c r="A28" s="14">
        <v>27</v>
      </c>
      <c r="B28" s="9" t="s">
        <v>61</v>
      </c>
      <c r="C28" s="9" t="s">
        <v>67</v>
      </c>
      <c r="D28" s="9" t="s">
        <v>49</v>
      </c>
      <c r="E28" s="18">
        <v>6</v>
      </c>
      <c r="F28" s="18">
        <v>0</v>
      </c>
      <c r="G28" s="18">
        <v>0</v>
      </c>
      <c r="H28" s="18">
        <v>0</v>
      </c>
      <c r="I28" s="18">
        <v>0</v>
      </c>
      <c r="J28" s="18"/>
      <c r="K28" s="18"/>
      <c r="L28" s="18"/>
      <c r="M28" s="18"/>
      <c r="N28" s="18"/>
      <c r="O28" s="18"/>
      <c r="P28" s="50">
        <f>SUM(E28:O28)</f>
        <v>6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26.25" customHeight="1">
      <c r="A29" s="14">
        <v>27</v>
      </c>
      <c r="B29" s="45" t="s">
        <v>214</v>
      </c>
      <c r="C29" s="45" t="s">
        <v>27</v>
      </c>
      <c r="D29" s="9" t="s">
        <v>48</v>
      </c>
      <c r="E29" s="46">
        <v>0</v>
      </c>
      <c r="F29" s="46">
        <v>6</v>
      </c>
      <c r="G29" s="18">
        <v>0</v>
      </c>
      <c r="H29" s="18">
        <v>0</v>
      </c>
      <c r="I29" s="18">
        <v>0</v>
      </c>
      <c r="J29" s="18"/>
      <c r="K29" s="18"/>
      <c r="L29" s="18"/>
      <c r="M29" s="18"/>
      <c r="N29" s="18"/>
      <c r="O29" s="18"/>
      <c r="P29" s="50">
        <f>SUM(E29:O29)</f>
        <v>6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26.25" customHeight="1">
      <c r="A30" s="14">
        <v>27</v>
      </c>
      <c r="B30" s="45" t="s">
        <v>260</v>
      </c>
      <c r="C30" s="45" t="s">
        <v>183</v>
      </c>
      <c r="D30" s="9" t="s">
        <v>49</v>
      </c>
      <c r="E30" s="46">
        <v>0</v>
      </c>
      <c r="F30" s="46">
        <v>0</v>
      </c>
      <c r="G30" s="46">
        <v>0</v>
      </c>
      <c r="H30" s="46">
        <v>4</v>
      </c>
      <c r="I30" s="18">
        <v>2</v>
      </c>
      <c r="J30" s="2"/>
      <c r="K30" s="2"/>
      <c r="L30" s="2"/>
      <c r="M30" s="2"/>
      <c r="N30" s="2"/>
      <c r="O30" s="2"/>
      <c r="P30" s="50">
        <f>SUM(E30:O30)</f>
        <v>6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26.25" customHeight="1">
      <c r="A31" s="14">
        <v>30</v>
      </c>
      <c r="B31" s="45" t="s">
        <v>217</v>
      </c>
      <c r="C31" s="45" t="s">
        <v>183</v>
      </c>
      <c r="D31" s="9" t="s">
        <v>47</v>
      </c>
      <c r="E31" s="46">
        <v>0</v>
      </c>
      <c r="F31" s="46">
        <v>2</v>
      </c>
      <c r="G31" s="18">
        <v>1</v>
      </c>
      <c r="H31" s="18">
        <v>0</v>
      </c>
      <c r="I31" s="18">
        <v>2</v>
      </c>
      <c r="J31" s="18"/>
      <c r="K31" s="18"/>
      <c r="L31" s="18"/>
      <c r="M31" s="18"/>
      <c r="N31" s="18"/>
      <c r="O31" s="18"/>
      <c r="P31" s="50">
        <f>SUM(E31:O31)</f>
        <v>5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26.25" customHeight="1">
      <c r="A32" s="14">
        <v>31</v>
      </c>
      <c r="B32" s="9" t="s">
        <v>63</v>
      </c>
      <c r="C32" s="9" t="s">
        <v>67</v>
      </c>
      <c r="D32" s="9" t="s">
        <v>49</v>
      </c>
      <c r="E32" s="18">
        <v>2</v>
      </c>
      <c r="F32" s="18">
        <v>0</v>
      </c>
      <c r="G32" s="18">
        <v>2</v>
      </c>
      <c r="H32" s="18">
        <v>0</v>
      </c>
      <c r="I32" s="18">
        <v>0</v>
      </c>
      <c r="J32" s="18"/>
      <c r="K32" s="18"/>
      <c r="L32" s="18"/>
      <c r="M32" s="18"/>
      <c r="N32" s="18"/>
      <c r="O32" s="18"/>
      <c r="P32" s="50">
        <f>SUM(E32:O32)</f>
        <v>4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26.25" customHeight="1">
      <c r="A33" s="14">
        <v>31</v>
      </c>
      <c r="B33" s="9" t="s">
        <v>64</v>
      </c>
      <c r="C33" s="9" t="s">
        <v>69</v>
      </c>
      <c r="D33" s="9" t="s">
        <v>47</v>
      </c>
      <c r="E33" s="18">
        <v>2</v>
      </c>
      <c r="F33" s="18">
        <v>0</v>
      </c>
      <c r="G33" s="18">
        <v>2</v>
      </c>
      <c r="H33" s="18">
        <v>0</v>
      </c>
      <c r="I33" s="18">
        <v>0</v>
      </c>
      <c r="J33" s="18"/>
      <c r="K33" s="18"/>
      <c r="L33" s="18"/>
      <c r="M33" s="18"/>
      <c r="N33" s="18"/>
      <c r="O33" s="18"/>
      <c r="P33" s="50">
        <f>SUM(E33:O33)</f>
        <v>4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26.25" customHeight="1">
      <c r="A34" s="14">
        <v>33</v>
      </c>
      <c r="B34" s="45" t="s">
        <v>261</v>
      </c>
      <c r="C34" s="45" t="s">
        <v>237</v>
      </c>
      <c r="D34" s="9" t="s">
        <v>219</v>
      </c>
      <c r="E34" s="46">
        <v>0</v>
      </c>
      <c r="F34" s="46">
        <v>0</v>
      </c>
      <c r="G34" s="46">
        <v>0</v>
      </c>
      <c r="H34" s="46">
        <v>2</v>
      </c>
      <c r="I34" s="18">
        <v>0</v>
      </c>
      <c r="J34" s="2"/>
      <c r="K34" s="2"/>
      <c r="L34" s="2"/>
      <c r="M34" s="2"/>
      <c r="N34" s="2"/>
      <c r="O34" s="2"/>
      <c r="P34" s="50">
        <f>SUM(E34:O34)</f>
        <v>2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26.25" customHeight="1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26.25" customHeight="1">
      <c r="A36" s="1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  <row r="37" spans="1:95" ht="26.25" customHeight="1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95" ht="26.2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ht="26.2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ht="26.2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ht="26.25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</row>
    <row r="42" spans="1:95" ht="26.25" customHeight="1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ht="26.25" customHeight="1">
      <c r="A43" s="1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</row>
    <row r="44" spans="1:95" ht="26.25" customHeight="1">
      <c r="A44" s="1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</row>
    <row r="45" spans="1:95" ht="26.25" customHeight="1">
      <c r="A45" s="1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1:95" ht="26.25" customHeight="1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1:95" ht="26.2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1:95" ht="26.25" customHeight="1">
      <c r="A48" s="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1:95" ht="26.25" customHeight="1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1:95" ht="26.25" customHeight="1">
      <c r="A50" s="1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1:95" ht="26.2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1:95" ht="26.25" customHeight="1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1:95" ht="26.25" customHeight="1">
      <c r="A53" s="1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1:95" ht="26.25" customHeight="1">
      <c r="A54" s="1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</row>
    <row r="55" spans="1:95" ht="26.25" customHeight="1">
      <c r="A55" s="1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</row>
    <row r="56" spans="1:95" ht="26.25" customHeight="1">
      <c r="A56" s="1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</row>
    <row r="57" spans="1:95" ht="26.25" customHeight="1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</row>
    <row r="58" spans="1:95" ht="26.2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</row>
    <row r="59" spans="1:95" ht="26.25" customHeight="1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</row>
    <row r="60" spans="1:95" ht="26.25" customHeight="1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1:95" ht="26.25" customHeight="1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1:95" ht="26.25" customHeight="1">
      <c r="A62" s="1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1:95" ht="26.25" customHeight="1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1:95" ht="26.25" customHeight="1">
      <c r="A64" s="1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</row>
    <row r="65" spans="1:95" ht="26.25" customHeight="1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</row>
    <row r="66" spans="1:95" ht="26.25" customHeight="1">
      <c r="A66" s="1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</row>
    <row r="67" spans="1:95" ht="26.25" customHeight="1">
      <c r="A67" s="1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</row>
    <row r="68" spans="1:95" ht="26.25" customHeight="1">
      <c r="A68" s="1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1:95" ht="26.25" customHeight="1">
      <c r="A69" s="1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</row>
    <row r="70" spans="1:95" ht="26.25" customHeight="1">
      <c r="A70" s="1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</row>
    <row r="71" spans="1:95" ht="26.25" customHeight="1">
      <c r="A71" s="1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</row>
    <row r="72" spans="1:95" ht="26.25" customHeight="1">
      <c r="A72" s="1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</row>
    <row r="73" spans="1:95" ht="26.25" customHeight="1">
      <c r="A73" s="1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1:95" ht="26.25" customHeight="1">
      <c r="A74" s="1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</row>
    <row r="75" spans="1:95" ht="26.25" customHeight="1">
      <c r="A75" s="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1:95" ht="26.25" customHeight="1">
      <c r="A76" s="1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</row>
    <row r="77" spans="1:95" ht="26.25" customHeight="1">
      <c r="A77" s="1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</row>
    <row r="78" spans="1:95" ht="26.25" customHeight="1">
      <c r="A78" s="1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1:95" ht="26.25" customHeight="1">
      <c r="A79" s="1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</row>
    <row r="80" spans="1:95" ht="26.25" customHeight="1">
      <c r="A80" s="1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</row>
    <row r="81" spans="1:95" ht="26.25" customHeight="1">
      <c r="A81" s="1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</row>
    <row r="82" spans="1:95" ht="26.25" customHeight="1">
      <c r="A82" s="1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</row>
    <row r="83" spans="1:95" ht="26.25" customHeight="1">
      <c r="A83" s="1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</row>
    <row r="84" spans="1:95" ht="26.25" customHeight="1">
      <c r="A84" s="1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ht="26.25" customHeight="1">
      <c r="A85" s="1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ht="26.25" customHeight="1">
      <c r="A86" s="1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1:95" ht="26.2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</row>
    <row r="88" spans="1:95" ht="26.25" customHeight="1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</row>
    <row r="89" spans="1:95" ht="26.25" customHeight="1">
      <c r="A89" s="1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</row>
    <row r="90" spans="1:95" ht="26.25" customHeight="1">
      <c r="A90" s="1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</row>
    <row r="91" spans="1:95" ht="26.25" customHeight="1">
      <c r="A91" s="1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</row>
    <row r="92" spans="1:95" ht="26.25" customHeight="1">
      <c r="A92" s="1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</row>
    <row r="93" spans="1:95" ht="26.25" customHeight="1">
      <c r="A93" s="1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</row>
    <row r="94" spans="1:95" ht="26.25" customHeight="1">
      <c r="A94" s="1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</row>
    <row r="95" spans="1:95" ht="26.25" customHeight="1">
      <c r="A95" s="1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</row>
    <row r="96" spans="1:95" ht="26.25" customHeight="1">
      <c r="A96" s="1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</row>
    <row r="97" spans="1:95" ht="26.25" customHeight="1">
      <c r="A97" s="1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</row>
    <row r="98" spans="1:95" ht="26.25" customHeight="1">
      <c r="A98" s="1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</row>
    <row r="99" spans="1:95" ht="26.25" customHeight="1">
      <c r="A99" s="1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</row>
    <row r="100" spans="1:95" ht="26.25" customHeight="1">
      <c r="A100" s="1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</row>
    <row r="101" spans="1:95" ht="26.25" customHeight="1">
      <c r="A101" s="1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</row>
    <row r="102" spans="1:95" ht="26.25" customHeight="1">
      <c r="A102" s="15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</row>
    <row r="103" spans="1:95" ht="26.25" customHeight="1">
      <c r="A103" s="1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</row>
    <row r="104" spans="1:95" ht="26.25" customHeight="1">
      <c r="A104" s="15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</row>
    <row r="105" spans="1:95" ht="26.25" customHeight="1">
      <c r="A105" s="15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</row>
    <row r="106" spans="1:95" ht="26.25" customHeight="1">
      <c r="A106" s="15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</row>
    <row r="107" spans="1:95" ht="26.25" customHeight="1">
      <c r="A107" s="15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</row>
    <row r="108" spans="1:95" ht="26.25" customHeight="1">
      <c r="A108" s="1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</row>
    <row r="109" spans="1:95" ht="26.25" customHeight="1">
      <c r="A109" s="1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</row>
    <row r="110" spans="1:95" ht="26.25" customHeight="1">
      <c r="A110" s="1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</row>
    <row r="111" spans="1:95" ht="26.25" customHeight="1">
      <c r="A111" s="1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</row>
    <row r="112" spans="1:95" ht="26.25" customHeight="1">
      <c r="A112" s="1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</row>
    <row r="113" spans="1:95" ht="26.25" customHeight="1">
      <c r="A113" s="1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</row>
    <row r="114" spans="1:95" ht="26.25" customHeight="1">
      <c r="A114" s="1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</row>
    <row r="115" spans="1:95" ht="26.25" customHeight="1">
      <c r="A115" s="1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</row>
    <row r="116" spans="1:95" ht="26.25" customHeight="1">
      <c r="A116" s="1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</row>
    <row r="117" spans="1:95" ht="26.25" customHeight="1">
      <c r="A117" s="1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</row>
    <row r="118" spans="1:95" ht="26.25" customHeight="1">
      <c r="A118" s="1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</row>
    <row r="119" spans="1:95" ht="26.25" customHeight="1">
      <c r="A119" s="1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</row>
    <row r="120" spans="1:95" ht="26.25" customHeight="1">
      <c r="A120" s="1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</row>
    <row r="121" spans="1:95" ht="26.25" customHeight="1">
      <c r="A121" s="1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</row>
    <row r="122" spans="1:95" ht="26.25" customHeight="1">
      <c r="A122" s="1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</row>
    <row r="123" spans="1:95" ht="26.25" customHeight="1">
      <c r="A123" s="1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</row>
    <row r="124" spans="1:95" ht="26.25" customHeight="1">
      <c r="A124" s="1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</row>
    <row r="125" spans="1:95" ht="26.25" customHeight="1">
      <c r="A125" s="1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</row>
    <row r="126" spans="1:95" ht="26.25" customHeight="1">
      <c r="A126" s="1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</row>
    <row r="127" spans="1:95" ht="26.25" customHeight="1">
      <c r="A127" s="1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</row>
    <row r="128" spans="1:95" ht="26.25" customHeight="1">
      <c r="A128" s="15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</row>
    <row r="129" spans="1:95" ht="26.25" customHeight="1">
      <c r="A129" s="1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</row>
    <row r="130" spans="1:95" ht="26.25" customHeight="1">
      <c r="A130" s="15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</row>
    <row r="131" spans="1:95" ht="26.25" customHeight="1">
      <c r="A131" s="15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</row>
    <row r="132" spans="1:95" ht="26.25" customHeight="1">
      <c r="A132" s="15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</row>
    <row r="133" spans="1:95" ht="26.25" customHeight="1">
      <c r="A133" s="1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</row>
    <row r="134" spans="1:95" ht="26.25" customHeight="1">
      <c r="A134" s="15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</row>
    <row r="135" spans="1:95" ht="26.25" customHeight="1">
      <c r="A135" s="15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</row>
    <row r="136" spans="1:95" ht="26.25" customHeight="1">
      <c r="A136" s="1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</row>
    <row r="137" spans="1:95" ht="26.25" customHeight="1">
      <c r="A137" s="1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</row>
    <row r="138" spans="1:95" ht="26.25" customHeight="1">
      <c r="A138" s="1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</row>
    <row r="139" spans="1:95" ht="26.25" customHeight="1">
      <c r="A139" s="1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</row>
    <row r="140" spans="1:95" ht="26.25" customHeight="1">
      <c r="A140" s="1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</row>
    <row r="141" spans="1:95" ht="26.25" customHeight="1">
      <c r="A141" s="1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</row>
    <row r="142" spans="1:95" ht="26.25" customHeight="1">
      <c r="A142" s="1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</row>
    <row r="143" spans="1:95" ht="26.25" customHeight="1">
      <c r="A143" s="1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</row>
    <row r="144" spans="1:95" ht="26.25" customHeight="1">
      <c r="A144" s="1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</row>
    <row r="145" spans="1:95" ht="26.2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</row>
    <row r="146" spans="1:95" ht="26.25" customHeight="1">
      <c r="A146" s="1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</row>
    <row r="147" spans="1:95" ht="26.25" customHeight="1">
      <c r="A147" s="1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</row>
    <row r="148" spans="1:95" ht="26.25" customHeight="1">
      <c r="A148" s="1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</row>
    <row r="149" spans="1:95" ht="26.25" customHeight="1">
      <c r="A149" s="1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</row>
    <row r="150" spans="1:95" ht="26.25" customHeight="1">
      <c r="A150" s="1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</row>
    <row r="151" spans="1:95" ht="26.25" customHeight="1">
      <c r="A151" s="1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</row>
    <row r="152" spans="1:95" ht="26.25" customHeight="1">
      <c r="A152" s="15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</row>
    <row r="153" spans="1:95" ht="26.25" customHeight="1">
      <c r="A153" s="1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</row>
    <row r="154" spans="1:95" ht="26.25" customHeight="1">
      <c r="A154" s="1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</row>
    <row r="155" spans="1:95" ht="26.25" customHeight="1">
      <c r="A155" s="1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</row>
    <row r="156" spans="1:95" ht="26.25" customHeight="1">
      <c r="A156" s="1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</row>
    <row r="157" spans="1:95" ht="26.25" customHeight="1">
      <c r="A157" s="1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</row>
    <row r="158" spans="1:95" ht="26.25" customHeight="1">
      <c r="A158" s="1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</row>
    <row r="159" spans="1:95" ht="26.25" customHeight="1">
      <c r="A159" s="1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</row>
    <row r="160" spans="1:95" ht="26.25" customHeight="1">
      <c r="A160" s="1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</row>
    <row r="161" spans="1:95" ht="26.25" customHeight="1">
      <c r="A161" s="1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</row>
    <row r="162" spans="1:95" ht="26.25" customHeight="1">
      <c r="A162" s="1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</row>
    <row r="163" spans="1:95" ht="26.2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</row>
    <row r="164" spans="1:95" ht="26.25" customHeight="1">
      <c r="A164" s="15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</row>
    <row r="165" spans="1:95" ht="26.25" customHeight="1">
      <c r="A165" s="1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</row>
    <row r="166" spans="1:95" ht="26.25" customHeight="1">
      <c r="A166" s="1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</row>
    <row r="167" spans="1:95" ht="26.25" customHeight="1">
      <c r="A167" s="1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</row>
    <row r="168" spans="1:95" ht="26.25" customHeight="1">
      <c r="A168" s="1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</row>
    <row r="169" spans="1:95" ht="26.25" customHeight="1">
      <c r="A169" s="1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</row>
    <row r="170" spans="1:95" ht="26.25" customHeight="1">
      <c r="A170" s="1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</row>
    <row r="171" spans="1:95" ht="26.25" customHeight="1">
      <c r="A171" s="15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</row>
    <row r="172" spans="1:95" ht="26.25" customHeight="1">
      <c r="A172" s="15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</row>
    <row r="173" spans="1:95" ht="26.25" customHeight="1">
      <c r="A173" s="15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</row>
    <row r="174" spans="1:95" ht="26.25" customHeight="1">
      <c r="A174" s="15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</row>
    <row r="175" spans="1:95" ht="26.25" customHeight="1">
      <c r="A175" s="1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</row>
    <row r="176" spans="1:95" ht="26.25" customHeight="1">
      <c r="A176" s="1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</row>
    <row r="177" spans="1:95" ht="26.25" customHeight="1">
      <c r="A177" s="1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</row>
    <row r="178" spans="1:95" ht="26.25" customHeight="1">
      <c r="A178" s="1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</row>
    <row r="179" spans="1:95" ht="26.25" customHeight="1">
      <c r="A179" s="1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</row>
    <row r="180" spans="1:95" ht="26.25" customHeight="1">
      <c r="A180" s="15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</row>
    <row r="181" spans="1:95" ht="26.25" customHeight="1">
      <c r="A181" s="15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</row>
    <row r="182" spans="1:95" ht="26.25" customHeight="1">
      <c r="A182" s="15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</row>
    <row r="183" spans="1:95" ht="26.25" customHeight="1">
      <c r="A183" s="15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</row>
    <row r="184" spans="1:95" ht="26.25" customHeight="1">
      <c r="A184" s="1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</row>
    <row r="185" spans="1:95" ht="26.25" customHeight="1">
      <c r="A185" s="1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</row>
    <row r="186" spans="1:95" ht="26.25" customHeight="1">
      <c r="A186" s="1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</row>
    <row r="187" spans="1:95" ht="26.25" customHeight="1">
      <c r="A187" s="15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</row>
    <row r="188" spans="1:95" ht="26.25" customHeight="1">
      <c r="A188" s="15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</row>
    <row r="189" spans="1:95" ht="26.25" customHeight="1">
      <c r="A189" s="15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</row>
    <row r="190" spans="1:95" ht="26.25" customHeight="1">
      <c r="A190" s="1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</row>
    <row r="191" spans="1:95" ht="26.25" customHeight="1">
      <c r="A191" s="1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</row>
    <row r="192" spans="1:95" ht="26.25" customHeight="1">
      <c r="A192" s="15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</row>
    <row r="193" spans="1:95" ht="26.25" customHeight="1">
      <c r="A193" s="15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</row>
    <row r="194" spans="1:95" ht="26.25" customHeight="1">
      <c r="A194" s="15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</row>
    <row r="195" spans="1:95" ht="26.25" customHeight="1">
      <c r="A195" s="15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</row>
    <row r="196" spans="1:95" ht="26.25" customHeight="1">
      <c r="A196" s="15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</row>
    <row r="197" spans="1:95" ht="26.25" customHeight="1">
      <c r="A197" s="1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</row>
    <row r="198" spans="1:95" ht="26.25" customHeight="1">
      <c r="A198" s="1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</row>
    <row r="199" spans="1:95" ht="26.25" customHeight="1">
      <c r="A199" s="15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</row>
    <row r="200" spans="1:95" ht="26.25" customHeight="1">
      <c r="A200" s="15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</row>
    <row r="201" spans="1:95" ht="26.25" customHeight="1">
      <c r="A201" s="15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</row>
    <row r="202" spans="1:95" ht="26.25" customHeight="1">
      <c r="A202" s="1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</row>
    <row r="203" spans="1:95" ht="26.25" customHeight="1">
      <c r="A203" s="1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</row>
    <row r="204" spans="1:95" ht="26.25" customHeight="1">
      <c r="A204" s="1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</row>
    <row r="205" spans="1:95" ht="26.25" customHeight="1">
      <c r="A205" s="1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</row>
    <row r="206" spans="1:95" ht="26.25" customHeight="1">
      <c r="A206" s="1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</row>
    <row r="207" spans="1:95" ht="26.25" customHeight="1">
      <c r="A207" s="1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</row>
    <row r="208" spans="1:95" ht="26.25" customHeight="1">
      <c r="A208" s="15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</row>
    <row r="209" spans="1:95" ht="26.25" customHeight="1">
      <c r="A209" s="15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</row>
    <row r="210" spans="1:95" ht="26.25" customHeight="1">
      <c r="A210" s="1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</row>
    <row r="211" spans="1:95" ht="26.25" customHeight="1">
      <c r="A211" s="1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</row>
    <row r="212" spans="1:95" ht="26.25" customHeight="1">
      <c r="A212" s="1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</row>
    <row r="213" spans="1:95" ht="26.25" customHeight="1">
      <c r="A213" s="1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</row>
    <row r="214" spans="1:95" ht="26.25" customHeight="1">
      <c r="A214" s="1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</row>
    <row r="215" spans="1:95" ht="26.25" customHeight="1">
      <c r="A215" s="1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</row>
    <row r="216" spans="1:95" ht="26.25" customHeight="1">
      <c r="A216" s="15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</row>
    <row r="217" spans="1:95" ht="26.25" customHeight="1">
      <c r="A217" s="1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</row>
    <row r="218" spans="1:95" ht="26.25" customHeight="1">
      <c r="A218" s="1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</row>
    <row r="219" spans="1:95" ht="26.25" customHeight="1">
      <c r="A219" s="1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</row>
    <row r="220" spans="1:95" ht="26.25" customHeight="1">
      <c r="A220" s="1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</row>
    <row r="221" spans="1:95" ht="26.25" customHeight="1">
      <c r="A221" s="1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</row>
    <row r="222" spans="1:95" ht="26.25" customHeight="1">
      <c r="A222" s="1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</row>
    <row r="223" spans="1:95" ht="26.25" customHeight="1">
      <c r="A223" s="1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</row>
    <row r="224" spans="1:95" ht="26.25" customHeight="1">
      <c r="A224" s="1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</row>
    <row r="225" spans="1:95" ht="26.25" customHeight="1">
      <c r="A225" s="1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</row>
    <row r="226" spans="1:95" ht="26.25" customHeight="1">
      <c r="A226" s="1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</row>
    <row r="227" spans="1:95" ht="26.25" customHeight="1">
      <c r="A227" s="1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</row>
    <row r="228" spans="1:95" ht="26.25" customHeight="1">
      <c r="A228" s="1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</row>
    <row r="229" spans="1:95" ht="26.25" customHeight="1">
      <c r="A229" s="1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</row>
    <row r="230" spans="1:95" ht="26.25" customHeight="1">
      <c r="A230" s="1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</row>
    <row r="231" spans="1:95" ht="26.25" customHeight="1">
      <c r="A231" s="1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</row>
    <row r="232" spans="1:95" ht="26.25" customHeight="1">
      <c r="A232" s="1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</row>
    <row r="233" spans="1:95" ht="26.25" customHeight="1">
      <c r="A233" s="1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</row>
    <row r="234" spans="1:95" ht="26.25" customHeight="1">
      <c r="A234" s="1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</row>
    <row r="235" spans="1:95" ht="26.25" customHeight="1">
      <c r="A235" s="1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</row>
    <row r="236" spans="1:95" ht="26.25" customHeight="1">
      <c r="A236" s="1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</row>
    <row r="237" spans="1:95" ht="26.25" customHeight="1">
      <c r="A237" s="1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</row>
    <row r="238" spans="1:95" ht="26.25" customHeight="1">
      <c r="A238" s="1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</row>
    <row r="239" spans="1:95" ht="26.25" customHeight="1">
      <c r="A239" s="1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</row>
    <row r="240" spans="1:95" ht="26.25" customHeight="1">
      <c r="A240" s="1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</row>
    <row r="241" spans="1:95" ht="26.25" customHeight="1">
      <c r="A241" s="1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</row>
    <row r="242" spans="1:95" ht="26.25" customHeight="1">
      <c r="A242" s="1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</row>
    <row r="243" spans="1:95" ht="26.25" customHeight="1">
      <c r="A243" s="1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</row>
    <row r="244" spans="1:95" ht="26.25" customHeight="1">
      <c r="A244" s="15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</row>
    <row r="245" spans="1:95" ht="26.25" customHeight="1">
      <c r="A245" s="1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</row>
    <row r="246" spans="1:95" ht="26.25" customHeight="1">
      <c r="A246" s="1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</row>
    <row r="247" spans="1:95" ht="26.25" customHeight="1">
      <c r="A247" s="1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</row>
    <row r="248" spans="1:95" ht="26.25" customHeight="1">
      <c r="A248" s="1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</row>
    <row r="249" spans="1:95" ht="26.25" customHeight="1">
      <c r="A249" s="1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</row>
    <row r="250" spans="1:95" ht="26.25" customHeight="1">
      <c r="A250" s="1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</row>
    <row r="251" spans="1:95" ht="26.25" customHeight="1">
      <c r="A251" s="1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</row>
    <row r="252" spans="1:95" ht="26.25" customHeight="1">
      <c r="A252" s="1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</row>
    <row r="253" spans="1:95" ht="26.25" customHeight="1">
      <c r="A253" s="1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</row>
    <row r="254" spans="1:95" ht="26.25" customHeight="1">
      <c r="A254" s="1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</row>
    <row r="255" spans="1:95" ht="26.25" customHeight="1">
      <c r="A255" s="1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</row>
    <row r="256" spans="1:95" ht="26.25" customHeight="1">
      <c r="A256" s="1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</row>
    <row r="257" spans="1:95" ht="26.25" customHeight="1">
      <c r="A257" s="1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</row>
    <row r="258" spans="1:95" ht="26.25" customHeight="1">
      <c r="A258" s="1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</row>
    <row r="259" spans="1:95" ht="26.25" customHeight="1">
      <c r="A259" s="1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</row>
    <row r="260" spans="1:95" ht="26.25" customHeight="1">
      <c r="A260" s="1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</row>
    <row r="261" spans="1:95" ht="26.25" customHeight="1">
      <c r="A261" s="1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</row>
    <row r="262" spans="1:95" ht="26.25" customHeight="1">
      <c r="A262" s="1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</row>
    <row r="263" spans="1:95" ht="26.25" customHeight="1">
      <c r="A263" s="1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</row>
    <row r="264" spans="1:95" ht="26.25" customHeight="1">
      <c r="A264" s="1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</row>
    <row r="265" spans="1:95" ht="26.25" customHeight="1">
      <c r="A265" s="1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</row>
    <row r="266" spans="1:95" ht="26.25" customHeight="1">
      <c r="A266" s="1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</row>
    <row r="267" spans="1:95" ht="26.25" customHeight="1">
      <c r="A267" s="1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</row>
    <row r="268" spans="1:95" ht="26.25" customHeight="1">
      <c r="A268" s="1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</row>
    <row r="269" spans="1:95" ht="26.25" customHeight="1">
      <c r="A269" s="1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</row>
    <row r="270" spans="1:95" ht="26.25" customHeight="1">
      <c r="A270" s="1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</row>
    <row r="271" spans="1:95" ht="26.25" customHeight="1">
      <c r="A271" s="1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</row>
    <row r="272" spans="1:95" ht="26.25" customHeight="1">
      <c r="A272" s="1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</row>
    <row r="273" spans="1:95" ht="26.25" customHeight="1">
      <c r="A273" s="1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</row>
    <row r="274" spans="1:95" ht="26.25" customHeight="1">
      <c r="A274" s="1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</row>
    <row r="275" spans="1:95" ht="26.25" customHeight="1">
      <c r="A275" s="1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</row>
    <row r="276" spans="1:95" ht="26.25" customHeight="1">
      <c r="A276" s="1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</row>
    <row r="277" spans="1:95" ht="26.25" customHeight="1">
      <c r="A277" s="1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</row>
    <row r="278" spans="1:95" ht="26.25" customHeight="1">
      <c r="A278" s="1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</row>
    <row r="279" spans="1:95" ht="26.25" customHeight="1">
      <c r="A279" s="1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</row>
    <row r="280" spans="1:95" ht="26.25" customHeight="1">
      <c r="A280" s="1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</row>
    <row r="281" spans="1:95" ht="26.25" customHeight="1">
      <c r="A281" s="1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</row>
    <row r="282" spans="1:95" ht="26.25" customHeight="1">
      <c r="A282" s="1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</row>
    <row r="283" spans="1:95" ht="26.25" customHeight="1">
      <c r="A283" s="1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</row>
    <row r="284" spans="1:95" ht="26.25" customHeight="1">
      <c r="A284" s="1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</row>
    <row r="285" spans="1:95" ht="26.25" customHeight="1">
      <c r="A285" s="1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</row>
    <row r="286" spans="1:95" ht="26.25" customHeight="1">
      <c r="A286" s="1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</row>
    <row r="287" spans="1:95" ht="26.25" customHeight="1">
      <c r="A287" s="1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</row>
    <row r="288" spans="1:95" ht="26.25" customHeight="1">
      <c r="A288" s="1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</row>
    <row r="289" spans="1:95" ht="26.25" customHeight="1">
      <c r="A289" s="1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</row>
    <row r="290" spans="1:95" ht="26.25" customHeight="1">
      <c r="A290" s="1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</row>
    <row r="291" spans="1:95" ht="26.25" customHeight="1">
      <c r="A291" s="1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</row>
    <row r="292" spans="1:95" ht="26.25" customHeight="1">
      <c r="A292" s="15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</row>
    <row r="293" spans="1:95" ht="26.25" customHeight="1">
      <c r="A293" s="15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</row>
    <row r="294" spans="1:95" ht="26.25" customHeight="1">
      <c r="A294" s="1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</row>
    <row r="295" spans="1:95" ht="26.25" customHeight="1">
      <c r="A295" s="1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</row>
    <row r="296" spans="1:95" ht="26.25" customHeight="1">
      <c r="A296" s="1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</row>
    <row r="297" spans="1:95" ht="26.25" customHeight="1">
      <c r="A297" s="1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</row>
    <row r="298" spans="1:95" ht="26.25" customHeight="1">
      <c r="A298" s="1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</row>
    <row r="299" spans="1:95" ht="26.25" customHeight="1">
      <c r="A299" s="1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</row>
    <row r="300" spans="1:95" ht="26.25" customHeight="1">
      <c r="A300" s="1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</row>
    <row r="301" spans="1:95" ht="26.25" customHeight="1">
      <c r="A301" s="1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</row>
    <row r="302" spans="1:95" ht="26.25" customHeight="1">
      <c r="A302" s="1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</row>
    <row r="303" spans="1:95" ht="26.25" customHeight="1">
      <c r="A303" s="1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</row>
    <row r="304" spans="1:95" ht="26.25" customHeight="1">
      <c r="A304" s="1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</row>
    <row r="305" spans="1:95" ht="26.25" customHeight="1">
      <c r="A305" s="1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</row>
    <row r="306" spans="1:95" ht="26.25" customHeight="1">
      <c r="A306" s="1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</row>
    <row r="307" spans="1:95" ht="26.25" customHeight="1">
      <c r="A307" s="1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</row>
    <row r="308" spans="1:95" ht="26.25" customHeight="1">
      <c r="A308" s="1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</row>
    <row r="309" spans="1:95" ht="26.25" customHeight="1">
      <c r="A309" s="1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</row>
    <row r="310" spans="1:95" ht="26.25" customHeight="1">
      <c r="A310" s="1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</row>
    <row r="311" spans="1:95" ht="26.25" customHeight="1">
      <c r="A311" s="1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</row>
    <row r="312" spans="1:95" ht="26.25" customHeight="1">
      <c r="A312" s="1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</row>
    <row r="313" spans="1:95" ht="26.25" customHeight="1">
      <c r="A313" s="1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</row>
    <row r="314" spans="1:95" ht="26.25" customHeight="1">
      <c r="A314" s="15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</row>
    <row r="315" spans="1:95" ht="26.25" customHeight="1">
      <c r="A315" s="15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</row>
    <row r="316" spans="1:95" ht="26.25" customHeight="1">
      <c r="A316" s="1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</row>
    <row r="317" spans="1:95" ht="26.25" customHeight="1">
      <c r="A317" s="1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</row>
    <row r="318" spans="1:95" ht="26.25" customHeight="1">
      <c r="A318" s="1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</row>
    <row r="319" spans="1:95" ht="26.25" customHeight="1">
      <c r="A319" s="1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</row>
    <row r="320" spans="1:95" ht="26.25" customHeight="1">
      <c r="A320" s="1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</row>
    <row r="321" spans="1:95" ht="26.25" customHeight="1">
      <c r="A321" s="1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</row>
    <row r="322" spans="1:95" ht="26.25" customHeight="1">
      <c r="A322" s="1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</row>
    <row r="323" spans="1:95" ht="26.25" customHeight="1">
      <c r="A323" s="1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</row>
    <row r="324" spans="1:95" ht="26.25" customHeight="1">
      <c r="A324" s="1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</row>
    <row r="325" spans="1:95" ht="26.25" customHeight="1">
      <c r="A325" s="1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</row>
    <row r="326" spans="1:95" ht="26.25" customHeight="1">
      <c r="A326" s="1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</row>
    <row r="327" spans="1:95" ht="26.25" customHeight="1">
      <c r="A327" s="1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</row>
    <row r="328" spans="1:95" ht="26.25" customHeight="1">
      <c r="A328" s="1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</row>
    <row r="329" spans="1:95" ht="26.25" customHeight="1">
      <c r="A329" s="1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</row>
    <row r="330" spans="1:95" ht="26.25" customHeight="1">
      <c r="A330" s="1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</row>
    <row r="331" spans="1:95" ht="26.25" customHeight="1">
      <c r="A331" s="1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</row>
    <row r="332" spans="1:95" ht="26.25" customHeight="1">
      <c r="A332" s="15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</row>
    <row r="333" spans="1:95" ht="26.25" customHeight="1">
      <c r="A333" s="15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</row>
    <row r="334" spans="1:95" ht="26.25" customHeight="1">
      <c r="A334" s="1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</row>
    <row r="335" spans="1:95" ht="26.25" customHeight="1">
      <c r="A335" s="1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</row>
    <row r="336" spans="1:95" ht="26.25" customHeight="1">
      <c r="A336" s="1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</row>
    <row r="337" spans="1:95" ht="26.25" customHeight="1">
      <c r="A337" s="1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</row>
    <row r="338" spans="1:95" ht="26.25" customHeight="1">
      <c r="A338" s="1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</row>
    <row r="339" spans="1:95" ht="26.25" customHeight="1">
      <c r="A339" s="15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</row>
    <row r="340" spans="1:95" ht="26.25" customHeight="1">
      <c r="A340" s="15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</row>
    <row r="341" spans="1:95" ht="26.25" customHeight="1">
      <c r="A341" s="15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</row>
    <row r="342" spans="1:95" ht="26.25" customHeight="1">
      <c r="A342" s="15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</row>
    <row r="343" spans="1:95" ht="26.25" customHeight="1">
      <c r="A343" s="15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</row>
    <row r="344" spans="1:95" ht="26.25" customHeight="1">
      <c r="A344" s="15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</row>
    <row r="345" spans="1:95" ht="26.25" customHeight="1">
      <c r="A345" s="15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</row>
    <row r="346" spans="1:95" ht="26.25" customHeight="1">
      <c r="A346" s="15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</row>
    <row r="347" spans="1:95" ht="26.25" customHeight="1">
      <c r="A347" s="15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</row>
    <row r="348" spans="1:95" ht="26.25" customHeight="1">
      <c r="A348" s="15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</row>
    <row r="349" spans="1:95" ht="26.25" customHeight="1">
      <c r="A349" s="15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</row>
    <row r="350" spans="1:95" ht="26.25" customHeight="1">
      <c r="A350" s="15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</row>
    <row r="351" spans="1:95" ht="26.25" customHeight="1">
      <c r="A351" s="15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</row>
    <row r="352" spans="1:95" ht="26.25" customHeight="1">
      <c r="A352" s="15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</row>
    <row r="353" spans="1:95" ht="26.25" customHeight="1">
      <c r="A353" s="1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</row>
    <row r="354" spans="1:95" ht="26.25" customHeight="1">
      <c r="A354" s="1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</row>
    <row r="355" spans="1:95" ht="26.25" customHeight="1">
      <c r="A355" s="1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</row>
    <row r="356" spans="1:95" ht="26.25" customHeight="1">
      <c r="A356" s="1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</row>
    <row r="357" spans="1:95" ht="26.25" customHeight="1">
      <c r="A357" s="1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</row>
    <row r="358" spans="1:95" ht="26.25" customHeight="1">
      <c r="A358" s="1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</row>
    <row r="359" spans="1:95" ht="26.25" customHeight="1">
      <c r="A359" s="1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</row>
    <row r="360" spans="1:95" ht="26.25" customHeight="1">
      <c r="A360" s="1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</row>
    <row r="361" spans="1:95" ht="26.25" customHeight="1">
      <c r="A361" s="1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</row>
    <row r="362" spans="1:95" ht="26.25" customHeight="1">
      <c r="A362" s="1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</row>
    <row r="363" spans="1:95" ht="26.25" customHeight="1">
      <c r="A363" s="1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</row>
    <row r="364" spans="1:95" ht="26.25" customHeight="1">
      <c r="A364" s="1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</row>
    <row r="365" spans="1:95" ht="26.25" customHeight="1">
      <c r="A365" s="1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</row>
    <row r="366" spans="1:95" ht="26.25" customHeight="1">
      <c r="A366" s="1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</row>
    <row r="367" spans="1:95" ht="26.25" customHeight="1">
      <c r="A367" s="1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</row>
    <row r="368" spans="1:95" ht="26.25" customHeight="1">
      <c r="A368" s="1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</row>
    <row r="369" spans="1:95" ht="26.25" customHeight="1">
      <c r="A369" s="1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</row>
    <row r="370" spans="1:95" ht="26.25" customHeight="1">
      <c r="A370" s="1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</row>
    <row r="371" spans="1:95" ht="26.25" customHeight="1">
      <c r="A371" s="1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</row>
    <row r="372" spans="1:95" ht="26.25" customHeight="1">
      <c r="A372" s="1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</row>
    <row r="373" spans="1:95" ht="26.25" customHeight="1">
      <c r="A373" s="1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</row>
    <row r="374" spans="1:95" ht="26.25" customHeight="1">
      <c r="A374" s="1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</row>
    <row r="375" spans="1:95" ht="26.25" customHeight="1">
      <c r="A375" s="1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</row>
    <row r="376" spans="1:95" ht="26.25" customHeight="1">
      <c r="A376" s="1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</row>
    <row r="377" spans="1:95" ht="26.25" customHeight="1">
      <c r="A377" s="1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</row>
    <row r="378" spans="1:95" ht="26.25" customHeight="1">
      <c r="A378" s="1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</row>
    <row r="379" spans="1:95" ht="26.25" customHeight="1">
      <c r="A379" s="1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</row>
    <row r="380" spans="1:95" ht="26.25" customHeight="1">
      <c r="A380" s="1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</row>
    <row r="381" spans="1:95" ht="26.25" customHeight="1">
      <c r="A381" s="1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</row>
    <row r="382" spans="1:95" ht="26.25" customHeight="1">
      <c r="A382" s="1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</row>
    <row r="383" spans="1:95" ht="26.25" customHeight="1">
      <c r="A383" s="1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</row>
    <row r="384" spans="1:95" ht="26.25" customHeight="1">
      <c r="A384" s="1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</row>
    <row r="385" spans="1:95" ht="26.25" customHeight="1">
      <c r="A385" s="1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</row>
    <row r="386" spans="1:95" ht="26.25" customHeight="1">
      <c r="A386" s="1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</row>
    <row r="387" spans="1:95" ht="26.25" customHeight="1">
      <c r="A387" s="1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</row>
    <row r="388" spans="1:95" ht="26.25" customHeight="1">
      <c r="A388" s="15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</row>
    <row r="389" spans="1:95" ht="26.25" customHeight="1">
      <c r="A389" s="15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</row>
    <row r="390" spans="1:95" ht="26.25" customHeight="1">
      <c r="A390" s="15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</row>
    <row r="391" spans="1:95" ht="26.25" customHeight="1">
      <c r="A391" s="1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</row>
    <row r="392" spans="1:95" ht="26.25" customHeight="1">
      <c r="A392" s="1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</row>
    <row r="393" spans="1:95" ht="26.25" customHeight="1">
      <c r="A393" s="1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</row>
    <row r="394" spans="1:95" ht="26.25" customHeight="1">
      <c r="A394" s="1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</row>
    <row r="395" spans="1:95" ht="26.25" customHeight="1">
      <c r="A395" s="1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</row>
    <row r="396" spans="1:95" ht="26.25" customHeight="1">
      <c r="A396" s="1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</row>
    <row r="397" spans="1:95" ht="26.25" customHeight="1">
      <c r="A397" s="1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</row>
    <row r="398" spans="1:95" ht="26.25" customHeight="1">
      <c r="A398" s="1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</row>
    <row r="399" spans="1:95" ht="26.25" customHeight="1">
      <c r="A399" s="1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</row>
    <row r="400" spans="1:95" ht="26.25" customHeight="1">
      <c r="A400" s="1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</row>
    <row r="401" spans="1:95" ht="26.25" customHeight="1">
      <c r="A401" s="1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</row>
    <row r="402" spans="1:95" ht="26.25" customHeight="1">
      <c r="A402" s="1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</row>
    <row r="403" spans="1:95" ht="26.25" customHeight="1">
      <c r="A403" s="1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</row>
    <row r="404" spans="1:95" ht="26.25" customHeight="1">
      <c r="A404" s="15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</row>
    <row r="405" spans="1:95" ht="26.25" customHeight="1">
      <c r="A405" s="15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</row>
    <row r="406" spans="1:95" ht="26.25" customHeight="1">
      <c r="A406" s="15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</row>
    <row r="407" spans="1:95" ht="26.25" customHeight="1">
      <c r="A407" s="15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</row>
    <row r="408" spans="1:95" ht="26.25" customHeight="1">
      <c r="A408" s="15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</row>
    <row r="409" spans="1:95" ht="26.25" customHeight="1">
      <c r="A409" s="1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</row>
    <row r="410" spans="1:95" ht="26.25" customHeight="1">
      <c r="A410" s="1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</row>
    <row r="411" spans="1:95" ht="26.25" customHeight="1">
      <c r="A411" s="1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</row>
    <row r="412" spans="1:95" ht="26.25" customHeight="1">
      <c r="A412" s="1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</row>
    <row r="413" spans="1:95" ht="26.25" customHeight="1">
      <c r="A413" s="15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</row>
    <row r="414" spans="1:95" ht="26.25" customHeight="1">
      <c r="A414" s="15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</row>
    <row r="415" spans="1:95" ht="26.25" customHeight="1">
      <c r="A415" s="15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</row>
    <row r="416" spans="1:95" ht="26.25" customHeight="1">
      <c r="A416" s="15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</row>
    <row r="417" spans="1:95" ht="26.25" customHeight="1">
      <c r="A417" s="15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</row>
    <row r="418" spans="1:95" ht="26.25" customHeight="1">
      <c r="A418" s="15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</row>
    <row r="419" spans="1:95" ht="26.25" customHeight="1">
      <c r="A419" s="15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</row>
    <row r="420" spans="1:95" ht="26.25" customHeight="1">
      <c r="A420" s="15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</row>
    <row r="421" spans="1:95" ht="26.25" customHeight="1">
      <c r="A421" s="15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</row>
    <row r="422" spans="1:95" ht="26.25" customHeight="1">
      <c r="A422" s="15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</row>
    <row r="423" spans="1:95" ht="26.25" customHeight="1">
      <c r="A423" s="15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</row>
    <row r="424" spans="1:95" ht="26.25" customHeight="1">
      <c r="A424" s="15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</row>
    <row r="425" spans="1:95" ht="26.25" customHeight="1">
      <c r="A425" s="15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</row>
    <row r="426" spans="1:95" ht="26.25" customHeight="1">
      <c r="A426" s="15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</row>
    <row r="427" spans="1:95" ht="26.25" customHeight="1">
      <c r="A427" s="15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</row>
    <row r="428" spans="1:95" ht="26.25" customHeight="1">
      <c r="A428" s="15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</row>
    <row r="429" spans="1:95" ht="26.25" customHeight="1">
      <c r="A429" s="15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</row>
    <row r="430" spans="1:95" ht="26.25" customHeight="1">
      <c r="A430" s="15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</row>
    <row r="431" spans="1:95" ht="26.25" customHeight="1">
      <c r="A431" s="15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</row>
    <row r="432" spans="1:95" ht="26.25" customHeight="1">
      <c r="A432" s="15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</row>
    <row r="433" spans="1:95" ht="26.25" customHeight="1">
      <c r="A433" s="15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</row>
    <row r="434" spans="1:95" ht="26.25" customHeight="1">
      <c r="A434" s="15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</row>
    <row r="435" spans="1:95" ht="26.25" customHeight="1">
      <c r="A435" s="15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</row>
    <row r="436" spans="1:95" ht="26.25" customHeight="1">
      <c r="A436" s="15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</row>
    <row r="437" spans="1:95" ht="26.25" customHeight="1">
      <c r="A437" s="15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</row>
    <row r="438" spans="1:95" ht="26.25" customHeight="1">
      <c r="A438" s="15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</row>
    <row r="439" spans="1:95" ht="26.25" customHeight="1">
      <c r="A439" s="15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</row>
    <row r="440" spans="1:95" ht="26.25" customHeight="1">
      <c r="A440" s="15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</row>
    <row r="441" spans="1:95" ht="26.25" customHeight="1">
      <c r="A441" s="15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</row>
    <row r="442" spans="1:95" ht="26.25" customHeight="1">
      <c r="A442" s="15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</row>
    <row r="443" spans="1:95" ht="26.25" customHeight="1">
      <c r="A443" s="15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</row>
    <row r="444" spans="1:95" ht="26.25" customHeight="1">
      <c r="A444" s="15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</row>
    <row r="445" spans="1:95" ht="26.25" customHeight="1">
      <c r="A445" s="15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</row>
    <row r="446" spans="1:95" ht="26.25" customHeight="1">
      <c r="A446" s="15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</row>
    <row r="447" spans="1:95" ht="26.25" customHeight="1">
      <c r="A447" s="15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</row>
    <row r="448" spans="1:95" ht="26.25" customHeight="1">
      <c r="A448" s="15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</row>
    <row r="449" spans="1:95" ht="26.25" customHeight="1">
      <c r="A449" s="15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</row>
    <row r="450" spans="1:95" ht="26.25" customHeight="1">
      <c r="A450" s="1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</row>
    <row r="451" spans="1:95" ht="26.25" customHeight="1">
      <c r="A451" s="15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</row>
    <row r="452" spans="1:95" ht="26.25" customHeight="1">
      <c r="A452" s="15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</row>
    <row r="453" spans="1:95" ht="26.25" customHeight="1">
      <c r="A453" s="15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</row>
    <row r="454" spans="1:95" ht="26.25" customHeight="1">
      <c r="A454" s="15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</row>
    <row r="455" spans="1:95" ht="26.25" customHeight="1">
      <c r="A455" s="15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</row>
    <row r="456" spans="1:95" ht="26.25" customHeight="1">
      <c r="A456" s="15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</row>
    <row r="457" spans="1:95" ht="26.25" customHeight="1">
      <c r="A457" s="15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</row>
    <row r="458" spans="1:95" ht="26.25" customHeight="1">
      <c r="A458" s="15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</row>
    <row r="459" spans="1:95" ht="26.25" customHeight="1">
      <c r="A459" s="15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</row>
    <row r="460" spans="1:95" ht="26.25" customHeight="1">
      <c r="A460" s="15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</row>
    <row r="461" spans="1:95" ht="26.25" customHeight="1">
      <c r="A461" s="15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</row>
    <row r="462" spans="1:95" ht="26.25" customHeight="1">
      <c r="A462" s="15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</row>
    <row r="463" spans="1:95" ht="26.25" customHeight="1">
      <c r="A463" s="15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</row>
    <row r="464" spans="1:95" ht="26.25" customHeight="1">
      <c r="A464" s="15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</row>
    <row r="465" spans="1:95" ht="26.25" customHeight="1">
      <c r="A465" s="15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</row>
    <row r="466" spans="1:95" ht="26.25" customHeight="1">
      <c r="A466" s="15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</row>
    <row r="467" spans="1:95" ht="26.25" customHeight="1">
      <c r="A467" s="15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</row>
    <row r="468" spans="1:95" ht="26.25" customHeight="1">
      <c r="A468" s="15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</row>
    <row r="469" spans="1:95" ht="26.25" customHeight="1">
      <c r="A469" s="15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</row>
    <row r="470" spans="1:95" ht="26.25" customHeight="1">
      <c r="A470" s="15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</row>
    <row r="471" spans="1:95" ht="26.25" customHeight="1">
      <c r="A471" s="15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</row>
    <row r="472" spans="1:95" ht="26.25" customHeight="1">
      <c r="A472" s="15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</row>
    <row r="473" spans="1:95" ht="26.25" customHeight="1">
      <c r="A473" s="15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</row>
    <row r="474" spans="1:95" ht="26.25" customHeight="1">
      <c r="A474" s="15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</row>
    <row r="475" spans="1:95" ht="26.25" customHeight="1">
      <c r="A475" s="15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</row>
    <row r="476" spans="1:95" ht="26.25" customHeight="1">
      <c r="A476" s="15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</row>
    <row r="477" spans="1:95" ht="26.25" customHeight="1">
      <c r="A477" s="15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</row>
    <row r="478" spans="1:95" ht="26.25" customHeight="1">
      <c r="A478" s="15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</row>
    <row r="479" spans="1:95" ht="26.25" customHeight="1">
      <c r="A479" s="15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</row>
    <row r="480" spans="1:95" ht="26.25" customHeight="1">
      <c r="A480" s="15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</row>
    <row r="481" spans="1:95" ht="26.25" customHeight="1">
      <c r="A481" s="15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</row>
    <row r="482" spans="1:95" ht="26.25" customHeight="1">
      <c r="A482" s="15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</row>
    <row r="483" spans="1:95" ht="26.25" customHeight="1">
      <c r="A483" s="15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</row>
  </sheetData>
  <sortState ref="A2:P34">
    <sortCondition descending="1" ref="P2:P34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7"/>
  <sheetViews>
    <sheetView topLeftCell="A4" workbookViewId="0">
      <selection activeCell="D13" sqref="D13"/>
    </sheetView>
  </sheetViews>
  <sheetFormatPr baseColWidth="10" defaultRowHeight="26.25" customHeight="1"/>
  <cols>
    <col min="1" max="1" width="6.42578125" style="14" customWidth="1"/>
    <col min="2" max="2" width="23.140625" style="1" customWidth="1"/>
    <col min="3" max="3" width="29.140625" style="1" customWidth="1"/>
    <col min="4" max="4" width="8.5703125" style="1" customWidth="1"/>
    <col min="5" max="16" width="3.7109375" style="1" customWidth="1"/>
    <col min="17" max="16384" width="11.42578125" style="1"/>
  </cols>
  <sheetData>
    <row r="1" spans="1:36" ht="81" customHeight="1">
      <c r="B1" s="18" t="s">
        <v>0</v>
      </c>
      <c r="C1" s="18" t="s">
        <v>1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64" t="s">
        <v>15</v>
      </c>
      <c r="Q1" s="76"/>
      <c r="R1" s="7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6.25" customHeight="1">
      <c r="A2" s="14">
        <v>1</v>
      </c>
      <c r="B2" s="9" t="s">
        <v>71</v>
      </c>
      <c r="C2" s="9" t="s">
        <v>24</v>
      </c>
      <c r="D2" s="9" t="s">
        <v>82</v>
      </c>
      <c r="E2" s="18">
        <v>32</v>
      </c>
      <c r="F2" s="18">
        <v>32</v>
      </c>
      <c r="G2" s="18">
        <v>40</v>
      </c>
      <c r="H2" s="18">
        <v>40</v>
      </c>
      <c r="I2" s="18">
        <v>32</v>
      </c>
      <c r="J2" s="18"/>
      <c r="K2" s="18"/>
      <c r="L2" s="18"/>
      <c r="M2" s="18"/>
      <c r="N2" s="18"/>
      <c r="O2" s="18"/>
      <c r="P2" s="65">
        <f>SUM(E2:O2)</f>
        <v>176</v>
      </c>
      <c r="Q2" s="78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26.25" customHeight="1">
      <c r="A3" s="14">
        <v>2</v>
      </c>
      <c r="B3" s="9" t="s">
        <v>70</v>
      </c>
      <c r="C3" s="9" t="s">
        <v>26</v>
      </c>
      <c r="D3" s="9" t="s">
        <v>272</v>
      </c>
      <c r="E3" s="18">
        <v>40</v>
      </c>
      <c r="F3" s="18">
        <v>40</v>
      </c>
      <c r="G3" s="18">
        <v>32</v>
      </c>
      <c r="H3" s="18">
        <v>0</v>
      </c>
      <c r="I3" s="18">
        <v>40</v>
      </c>
      <c r="J3" s="18"/>
      <c r="K3" s="18"/>
      <c r="L3" s="18"/>
      <c r="M3" s="18"/>
      <c r="N3" s="18"/>
      <c r="O3" s="18"/>
      <c r="P3" s="65">
        <f>SUM(E3:O3)</f>
        <v>152</v>
      </c>
      <c r="Q3" s="7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26.25" customHeight="1">
      <c r="A4" s="14">
        <v>3</v>
      </c>
      <c r="B4" s="9" t="s">
        <v>72</v>
      </c>
      <c r="C4" s="9" t="s">
        <v>24</v>
      </c>
      <c r="D4" s="9" t="s">
        <v>83</v>
      </c>
      <c r="E4" s="18">
        <v>28</v>
      </c>
      <c r="F4" s="18">
        <v>28</v>
      </c>
      <c r="G4" s="18">
        <v>0</v>
      </c>
      <c r="H4" s="18">
        <v>32</v>
      </c>
      <c r="I4" s="18">
        <v>28</v>
      </c>
      <c r="J4" s="18"/>
      <c r="K4" s="18"/>
      <c r="L4" s="18"/>
      <c r="M4" s="18"/>
      <c r="N4" s="18"/>
      <c r="O4" s="18"/>
      <c r="P4" s="65">
        <f>SUM(E4:O4)</f>
        <v>116</v>
      </c>
      <c r="Q4" s="7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6.25" customHeight="1">
      <c r="A5" s="14">
        <v>4</v>
      </c>
      <c r="B5" s="9" t="s">
        <v>74</v>
      </c>
      <c r="C5" s="9" t="s">
        <v>26</v>
      </c>
      <c r="D5" s="9" t="s">
        <v>83</v>
      </c>
      <c r="E5" s="18">
        <v>22</v>
      </c>
      <c r="F5" s="18">
        <v>20</v>
      </c>
      <c r="G5" s="18">
        <v>16</v>
      </c>
      <c r="H5" s="18">
        <v>20</v>
      </c>
      <c r="I5" s="18">
        <v>18</v>
      </c>
      <c r="J5" s="18"/>
      <c r="K5" s="18"/>
      <c r="L5" s="18"/>
      <c r="M5" s="18"/>
      <c r="N5" s="18"/>
      <c r="O5" s="18"/>
      <c r="P5" s="65">
        <f>SUM(E5:O5)</f>
        <v>96</v>
      </c>
      <c r="Q5" s="78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6.25" customHeight="1">
      <c r="A6" s="14">
        <v>5</v>
      </c>
      <c r="B6" s="33" t="s">
        <v>195</v>
      </c>
      <c r="C6" s="33" t="s">
        <v>183</v>
      </c>
      <c r="D6" s="33" t="s">
        <v>83</v>
      </c>
      <c r="E6" s="18">
        <v>0</v>
      </c>
      <c r="F6" s="18">
        <v>22</v>
      </c>
      <c r="G6" s="18">
        <v>22</v>
      </c>
      <c r="H6" s="18">
        <v>28</v>
      </c>
      <c r="I6" s="18">
        <v>24</v>
      </c>
      <c r="J6" s="18"/>
      <c r="K6" s="18"/>
      <c r="L6" s="18"/>
      <c r="M6" s="18"/>
      <c r="N6" s="18"/>
      <c r="O6" s="18"/>
      <c r="P6" s="65">
        <f>SUM(E6:O6)</f>
        <v>96</v>
      </c>
      <c r="Q6" s="78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customHeight="1">
      <c r="A7" s="14">
        <v>6</v>
      </c>
      <c r="B7" s="9" t="s">
        <v>79</v>
      </c>
      <c r="C7" s="9" t="s">
        <v>24</v>
      </c>
      <c r="D7" s="9" t="s">
        <v>83</v>
      </c>
      <c r="E7" s="18">
        <v>0</v>
      </c>
      <c r="F7" s="18">
        <v>24</v>
      </c>
      <c r="G7" s="18">
        <v>28</v>
      </c>
      <c r="H7" s="18">
        <v>22</v>
      </c>
      <c r="I7" s="18">
        <v>20</v>
      </c>
      <c r="J7" s="18"/>
      <c r="K7" s="18"/>
      <c r="L7" s="18"/>
      <c r="M7" s="18"/>
      <c r="N7" s="18"/>
      <c r="O7" s="18"/>
      <c r="P7" s="65">
        <f>SUM(E7:O7)</f>
        <v>94</v>
      </c>
      <c r="Q7" s="78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6.25" customHeight="1">
      <c r="A8" s="14">
        <v>7</v>
      </c>
      <c r="B8" s="9" t="s">
        <v>73</v>
      </c>
      <c r="C8" s="9" t="s">
        <v>80</v>
      </c>
      <c r="D8" s="9" t="s">
        <v>83</v>
      </c>
      <c r="E8" s="18">
        <v>24</v>
      </c>
      <c r="F8" s="18">
        <v>14</v>
      </c>
      <c r="G8" s="18">
        <v>0</v>
      </c>
      <c r="H8" s="18">
        <v>24</v>
      </c>
      <c r="I8" s="18">
        <v>14</v>
      </c>
      <c r="J8" s="18"/>
      <c r="K8" s="18"/>
      <c r="L8" s="18"/>
      <c r="M8" s="18"/>
      <c r="N8" s="18"/>
      <c r="O8" s="18"/>
      <c r="P8" s="65">
        <f>SUM(E8:O8)</f>
        <v>76</v>
      </c>
      <c r="Q8" s="7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26.25" customHeight="1">
      <c r="A9" s="14">
        <v>8</v>
      </c>
      <c r="B9" s="9" t="s">
        <v>75</v>
      </c>
      <c r="C9" s="9" t="s">
        <v>24</v>
      </c>
      <c r="D9" s="9" t="s">
        <v>83</v>
      </c>
      <c r="E9" s="18">
        <v>20</v>
      </c>
      <c r="F9" s="18">
        <v>12</v>
      </c>
      <c r="G9" s="18">
        <v>18</v>
      </c>
      <c r="H9" s="18">
        <v>16</v>
      </c>
      <c r="I9" s="18">
        <v>0</v>
      </c>
      <c r="J9" s="18"/>
      <c r="K9" s="18"/>
      <c r="L9" s="18"/>
      <c r="M9" s="18"/>
      <c r="N9" s="18"/>
      <c r="O9" s="18"/>
      <c r="P9" s="65">
        <f>SUM(E9:O9)</f>
        <v>66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26.25" customHeight="1">
      <c r="A10" s="14">
        <v>9</v>
      </c>
      <c r="B10" s="45" t="s">
        <v>274</v>
      </c>
      <c r="C10" s="9" t="s">
        <v>25</v>
      </c>
      <c r="D10" s="33" t="s">
        <v>82</v>
      </c>
      <c r="E10" s="46">
        <v>0</v>
      </c>
      <c r="F10" s="46">
        <v>0</v>
      </c>
      <c r="G10" s="46">
        <v>20</v>
      </c>
      <c r="H10" s="58">
        <v>18</v>
      </c>
      <c r="I10" s="18">
        <v>22</v>
      </c>
      <c r="J10" s="2"/>
      <c r="K10" s="2"/>
      <c r="L10" s="2"/>
      <c r="M10" s="2"/>
      <c r="N10" s="2"/>
      <c r="O10" s="2"/>
      <c r="P10" s="65">
        <f>SUM(E10:O10)</f>
        <v>60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26.25" customHeight="1">
      <c r="A11" s="14">
        <v>10</v>
      </c>
      <c r="B11" s="9" t="s">
        <v>78</v>
      </c>
      <c r="C11" s="9" t="s">
        <v>27</v>
      </c>
      <c r="D11" s="9" t="s">
        <v>83</v>
      </c>
      <c r="E11" s="18">
        <v>1</v>
      </c>
      <c r="F11" s="18">
        <v>18</v>
      </c>
      <c r="G11" s="18">
        <v>24</v>
      </c>
      <c r="H11" s="18">
        <v>0</v>
      </c>
      <c r="I11" s="18">
        <v>12</v>
      </c>
      <c r="J11" s="18"/>
      <c r="K11" s="18"/>
      <c r="L11" s="18"/>
      <c r="M11" s="18"/>
      <c r="N11" s="18"/>
      <c r="O11" s="18"/>
      <c r="P11" s="65">
        <f>SUM(E11:O11)</f>
        <v>55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26.25" customHeight="1">
      <c r="A12" s="14">
        <v>11</v>
      </c>
      <c r="B12" s="9" t="s">
        <v>76</v>
      </c>
      <c r="C12" s="9" t="s">
        <v>27</v>
      </c>
      <c r="D12" s="9" t="s">
        <v>83</v>
      </c>
      <c r="E12" s="18">
        <v>18</v>
      </c>
      <c r="F12" s="18">
        <v>16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65">
        <f>SUM(E12:O12)</f>
        <v>34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26.25" customHeight="1">
      <c r="A13" s="14">
        <v>12</v>
      </c>
      <c r="B13" s="45" t="s">
        <v>240</v>
      </c>
      <c r="C13" s="45" t="s">
        <v>237</v>
      </c>
      <c r="D13" s="33" t="s">
        <v>81</v>
      </c>
      <c r="E13" s="46">
        <v>0</v>
      </c>
      <c r="F13" s="46">
        <v>0</v>
      </c>
      <c r="G13" s="46">
        <v>14</v>
      </c>
      <c r="H13" s="18">
        <v>14</v>
      </c>
      <c r="I13" s="18">
        <v>0</v>
      </c>
      <c r="J13" s="2"/>
      <c r="K13" s="2"/>
      <c r="L13" s="2"/>
      <c r="M13" s="2"/>
      <c r="N13" s="2"/>
      <c r="O13" s="2"/>
      <c r="P13" s="65">
        <f>SUM(E13:O13)</f>
        <v>28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26.25" customHeight="1">
      <c r="A14" s="14">
        <v>13</v>
      </c>
      <c r="B14" s="18" t="s">
        <v>165</v>
      </c>
      <c r="C14" s="18" t="s">
        <v>158</v>
      </c>
      <c r="D14" s="18" t="s">
        <v>166</v>
      </c>
      <c r="E14" s="18">
        <v>16</v>
      </c>
      <c r="F14" s="18">
        <v>0</v>
      </c>
      <c r="G14" s="18">
        <v>0</v>
      </c>
      <c r="H14" s="18">
        <v>0</v>
      </c>
      <c r="I14" s="18">
        <v>10</v>
      </c>
      <c r="J14" s="18"/>
      <c r="K14" s="18"/>
      <c r="L14" s="18"/>
      <c r="M14" s="18"/>
      <c r="N14" s="18"/>
      <c r="O14" s="18"/>
      <c r="P14" s="65">
        <f>SUM(E14:O14)</f>
        <v>26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26.25" customHeight="1">
      <c r="A15" s="14">
        <v>14</v>
      </c>
      <c r="B15" s="45" t="s">
        <v>273</v>
      </c>
      <c r="C15" s="9" t="s">
        <v>27</v>
      </c>
      <c r="D15" s="9" t="s">
        <v>83</v>
      </c>
      <c r="E15" s="46">
        <v>0</v>
      </c>
      <c r="F15" s="18">
        <v>0</v>
      </c>
      <c r="G15" s="18">
        <v>0</v>
      </c>
      <c r="H15" s="18">
        <v>0</v>
      </c>
      <c r="I15" s="18">
        <v>16</v>
      </c>
      <c r="J15" s="2"/>
      <c r="K15" s="2"/>
      <c r="L15" s="2"/>
      <c r="M15" s="2"/>
      <c r="N15" s="2"/>
      <c r="O15" s="2"/>
      <c r="P15" s="65">
        <f>SUM(E15:O15)</f>
        <v>16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26.25" customHeight="1">
      <c r="A16" s="14">
        <v>15</v>
      </c>
      <c r="B16" s="9" t="s">
        <v>77</v>
      </c>
      <c r="C16" s="9" t="s">
        <v>25</v>
      </c>
      <c r="D16" s="9" t="s">
        <v>83</v>
      </c>
      <c r="E16" s="18">
        <v>14</v>
      </c>
      <c r="F16" s="18">
        <v>0</v>
      </c>
      <c r="G16" s="18">
        <v>0</v>
      </c>
      <c r="H16" s="18">
        <v>0</v>
      </c>
      <c r="I16" s="18">
        <v>0</v>
      </c>
      <c r="J16" s="18"/>
      <c r="K16" s="18"/>
      <c r="L16" s="18"/>
      <c r="M16" s="18"/>
      <c r="N16" s="18"/>
      <c r="O16" s="18"/>
      <c r="P16" s="65">
        <f>SUM(E16:O16)</f>
        <v>14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26.25" customHeight="1">
      <c r="A17" s="1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26.25" customHeight="1">
      <c r="A18" s="1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26.25" customHeight="1">
      <c r="A19" s="1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6.25" customHeight="1">
      <c r="A20" s="1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6.25" customHeight="1">
      <c r="A21" s="1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26.25" customHeight="1">
      <c r="A22" s="1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26.25" customHeight="1">
      <c r="A23" s="1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6.25" customHeight="1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26.25" customHeight="1">
      <c r="A25" s="1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26.25" customHeight="1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26.25" customHeight="1">
      <c r="A27" s="1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6.25" customHeigh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26.25" customHeight="1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26.25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26.25" customHeight="1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26.25" customHeight="1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26.25" customHeight="1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26.2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26.25" customHeight="1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26.25" customHeight="1">
      <c r="A36" s="1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26.25" customHeight="1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26.2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26.2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26.2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26.25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26.25" customHeight="1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26.25" customHeight="1">
      <c r="A43" s="1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26.25" customHeight="1">
      <c r="A44" s="1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26.25" customHeight="1">
      <c r="A45" s="1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26.25" customHeight="1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26.2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26.25" customHeight="1">
      <c r="A48" s="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26.25" customHeight="1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26.25" customHeight="1">
      <c r="A50" s="1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26.2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26.25" customHeight="1">
      <c r="A52" s="41"/>
      <c r="B52" s="2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26.25" customHeight="1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26.25" customHeight="1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26.25" customHeight="1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26.25" customHeight="1"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26.25" customHeight="1">
      <c r="B57" s="1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26.25" customHeight="1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26.25" customHeight="1"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26.25" customHeight="1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26.25" customHeight="1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26.25" customHeight="1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26.25" customHeight="1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26.25" customHeight="1"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2:36" ht="26.25" customHeight="1">
      <c r="B65" s="1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2:36" ht="26.25" customHeight="1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2:36" ht="26.25" customHeight="1"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2:36" ht="26.25" customHeight="1">
      <c r="B68" s="1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2:36" ht="26.25" customHeight="1">
      <c r="B69" s="1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2:36" ht="26.25" customHeight="1"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2:36" ht="26.25" customHeight="1"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2:36" ht="26.25" customHeight="1">
      <c r="B72" s="1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2:36" ht="26.25" customHeight="1"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2:36" ht="26.25" customHeight="1"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2:36" ht="26.25" customHeight="1"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2:36" ht="26.25" customHeight="1">
      <c r="B76" s="1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2:36" ht="26.25" customHeight="1">
      <c r="B77" s="1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2:36" ht="26.25" customHeight="1">
      <c r="B78" s="1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2:36" ht="26.25" customHeight="1"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2:36" ht="26.25" customHeight="1">
      <c r="B80" s="1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2:36" ht="26.25" customHeight="1">
      <c r="B81" s="1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2:36" ht="26.25" customHeight="1">
      <c r="B82" s="1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2:36" ht="26.25" customHeight="1">
      <c r="B83" s="1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2:36" ht="26.25" customHeight="1"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2:36" ht="26.25" customHeight="1">
      <c r="B85" s="1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2:36" ht="26.25" customHeight="1"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2:36" ht="26.25" customHeight="1">
      <c r="B87" s="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2:36" ht="26.25" customHeight="1">
      <c r="B88" s="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2:36" ht="26.25" customHeight="1">
      <c r="B89" s="1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2:36" ht="26.25" customHeight="1">
      <c r="B90" s="1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2:36" ht="26.25" customHeight="1">
      <c r="B91" s="1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2:36" ht="26.25" customHeight="1">
      <c r="B92" s="1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2:36" ht="26.25" customHeight="1"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2:36" ht="26.25" customHeight="1">
      <c r="B94" s="1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2:36" ht="26.25" customHeight="1">
      <c r="B95" s="1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2:36" ht="26.25" customHeight="1">
      <c r="B96" s="1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2:36" ht="26.25" customHeight="1">
      <c r="B97" s="1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2:36" ht="26.25" customHeight="1">
      <c r="B98" s="1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2:36" ht="26.25" customHeight="1">
      <c r="B99" s="1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2:36" ht="26.25" customHeight="1">
      <c r="B100" s="1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2:36" ht="26.25" customHeight="1">
      <c r="B101" s="1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2:36" ht="26.25" customHeight="1">
      <c r="B102" s="1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2:36" ht="26.25" customHeight="1">
      <c r="B103" s="1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2:36" ht="26.25" customHeight="1">
      <c r="B104" s="1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2:36" ht="26.25" customHeight="1">
      <c r="B105" s="1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2:36" ht="26.25" customHeight="1">
      <c r="B106" s="1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2:36" ht="26.25" customHeight="1">
      <c r="B107" s="1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2:36" ht="26.25" customHeight="1">
      <c r="B108" s="1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2:36" ht="26.25" customHeight="1">
      <c r="B109" s="1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2:36" ht="26.25" customHeight="1">
      <c r="B110" s="1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2:36" ht="26.25" customHeight="1">
      <c r="B111" s="1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2:36" ht="26.25" customHeight="1"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2:36" ht="26.25" customHeight="1">
      <c r="B113" s="1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2:36" ht="26.25" customHeight="1"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2:36" ht="26.25" customHeight="1">
      <c r="B115" s="1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2:36" ht="26.25" customHeight="1"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2:36" ht="26.25" customHeight="1">
      <c r="B117" s="1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2:36" ht="26.25" customHeight="1">
      <c r="B118" s="1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2:36" ht="26.25" customHeight="1">
      <c r="B119" s="1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2:36" ht="26.25" customHeight="1">
      <c r="B120" s="1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2:36" ht="26.25" customHeight="1">
      <c r="B121" s="1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2:36" ht="26.25" customHeight="1"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2:36" ht="26.25" customHeight="1">
      <c r="B123" s="1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2:36" ht="26.25" customHeight="1">
      <c r="B124" s="1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2:36" ht="26.25" customHeight="1">
      <c r="B125" s="1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2:36" ht="26.25" customHeight="1"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2:36" ht="26.25" customHeight="1">
      <c r="B127" s="1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2:36" ht="26.25" customHeight="1"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2:36" ht="26.25" customHeight="1">
      <c r="B129" s="1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2:36" ht="26.25" customHeight="1">
      <c r="B130" s="1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2:36" ht="26.25" customHeight="1">
      <c r="B131" s="1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2:36" ht="26.25" customHeight="1">
      <c r="B132" s="1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2:36" ht="26.25" customHeight="1">
      <c r="B133" s="1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:36" ht="26.25" customHeight="1">
      <c r="B134" s="1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2:36" ht="26.25" customHeight="1">
      <c r="B135" s="1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2:36" ht="26.25" customHeight="1">
      <c r="B136" s="1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2:36" ht="26.25" customHeight="1">
      <c r="B137" s="1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2:36" ht="26.25" customHeight="1">
      <c r="B138" s="1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2:36" ht="26.25" customHeight="1">
      <c r="B139" s="1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2:36" ht="26.25" customHeight="1">
      <c r="B140" s="1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2:36" ht="26.25" customHeight="1">
      <c r="B141" s="1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2:36" ht="26.25" customHeight="1">
      <c r="B142" s="1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2:36" ht="26.25" customHeight="1">
      <c r="B143" s="1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2:36" ht="26.25" customHeight="1">
      <c r="B144" s="1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26.25" customHeight="1">
      <c r="B145" s="1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ht="26.25" customHeight="1">
      <c r="B146" s="1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26.25" customHeight="1">
      <c r="B147" s="1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26.25" customHeight="1">
      <c r="B148" s="1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ht="26.25" customHeight="1">
      <c r="B149" s="1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ht="26.25" customHeight="1">
      <c r="B150" s="1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ht="26.25" customHeight="1">
      <c r="B151" s="1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ht="26.25" customHeight="1">
      <c r="B152" s="1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ht="26.25" customHeight="1">
      <c r="B153" s="1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ht="26.25" customHeight="1">
      <c r="B154" s="1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2:36" ht="26.25" customHeight="1">
      <c r="B155" s="1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2:36" ht="26.25" customHeight="1">
      <c r="B156" s="1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2:36" ht="26.25" customHeight="1">
      <c r="B157" s="1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2:36" ht="26.25" customHeight="1">
      <c r="B158" s="1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ht="26.25" customHeight="1">
      <c r="B159" s="1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2:36" ht="26.25" customHeight="1">
      <c r="B160" s="1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2:36" ht="26.25" customHeight="1">
      <c r="B161" s="1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2:36" ht="26.25" customHeight="1">
      <c r="B162" s="1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2:36" ht="26.25" customHeight="1">
      <c r="B163" s="1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2:36" ht="26.25" customHeight="1">
      <c r="B164" s="1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2:36" ht="26.25" customHeight="1">
      <c r="B165" s="1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2:36" ht="26.25" customHeight="1">
      <c r="B166" s="1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2:36" ht="26.25" customHeight="1">
      <c r="B167" s="1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2:36" ht="26.25" customHeight="1">
      <c r="B168" s="1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ht="26.25" customHeight="1">
      <c r="B169" s="1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ht="26.25" customHeight="1">
      <c r="B170" s="1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26.25" customHeight="1">
      <c r="B171" s="1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26.25" customHeight="1">
      <c r="B172" s="1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26.25" customHeight="1">
      <c r="B173" s="1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26.25" customHeight="1">
      <c r="B174" s="1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26.25" customHeight="1">
      <c r="B175" s="1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26.25" customHeight="1">
      <c r="B176" s="1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26.25" customHeight="1">
      <c r="B177" s="1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26.25" customHeight="1">
      <c r="B178" s="1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26.25" customHeight="1">
      <c r="B179" s="1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26.25" customHeight="1"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26.25" customHeight="1">
      <c r="B181" s="1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26.25" customHeight="1">
      <c r="B182" s="1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26.25" customHeight="1">
      <c r="B183" s="1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26.25" customHeight="1">
      <c r="B184" s="1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26.25" customHeight="1">
      <c r="B185" s="1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26.25" customHeight="1">
      <c r="B186" s="1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ht="26.25" customHeight="1">
      <c r="B187" s="1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ht="26.25" customHeight="1">
      <c r="B188" s="1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ht="26.25" customHeight="1">
      <c r="B189" s="1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ht="26.25" customHeight="1">
      <c r="B190" s="1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ht="26.25" customHeight="1">
      <c r="B191" s="1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ht="26.25" customHeight="1">
      <c r="B192" s="1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ht="26.25" customHeight="1">
      <c r="B193" s="1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ht="26.25" customHeight="1">
      <c r="B194" s="1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ht="26.25" customHeight="1">
      <c r="B195" s="1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ht="26.25" customHeight="1">
      <c r="B196" s="1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ht="26.25" customHeight="1">
      <c r="B197" s="1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ht="26.25" customHeight="1">
      <c r="B198" s="1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ht="26.25" customHeight="1">
      <c r="B199" s="1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ht="26.25" customHeight="1">
      <c r="B200" s="1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ht="26.25" customHeight="1">
      <c r="B201" s="1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ht="26.25" customHeight="1">
      <c r="B202" s="1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ht="26.25" customHeight="1">
      <c r="B203" s="1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ht="26.25" customHeight="1">
      <c r="B204" s="1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2:36" ht="26.25" customHeight="1">
      <c r="B205" s="1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2:36" ht="26.25" customHeight="1">
      <c r="B206" s="1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2:36" ht="26.25" customHeight="1">
      <c r="B207" s="1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2:36" ht="26.25" customHeight="1">
      <c r="B208" s="1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2:36" ht="26.25" customHeight="1">
      <c r="B209" s="1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:36" ht="26.25" customHeight="1">
      <c r="B210" s="1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:36" ht="26.25" customHeight="1">
      <c r="B211" s="1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2:36" ht="26.25" customHeight="1">
      <c r="B212" s="1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2:36" ht="26.25" customHeight="1">
      <c r="B213" s="1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2:36" ht="26.25" customHeight="1">
      <c r="B214" s="1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2:36" ht="26.25" customHeight="1">
      <c r="B215" s="1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2:36" ht="26.25" customHeight="1">
      <c r="B216" s="1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2:36" ht="26.25" customHeight="1">
      <c r="B217" s="1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2:36" ht="26.25" customHeight="1">
      <c r="B218" s="1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2:36" ht="26.25" customHeight="1">
      <c r="B219" s="1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2:36" ht="26.25" customHeight="1">
      <c r="B220" s="1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ht="26.25" customHeight="1">
      <c r="B221" s="1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ht="26.25" customHeight="1">
      <c r="B222" s="1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ht="26.25" customHeight="1">
      <c r="B223" s="1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ht="26.25" customHeight="1">
      <c r="B224" s="1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6" ht="26.25" customHeight="1">
      <c r="B225" s="1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6" ht="26.25" customHeight="1">
      <c r="B226" s="1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6" ht="26.25" customHeight="1">
      <c r="B227" s="1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6" ht="26.25" customHeight="1">
      <c r="B228" s="1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6" ht="26.25" customHeight="1">
      <c r="B229" s="1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6" ht="26.25" customHeight="1">
      <c r="B230" s="1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6" ht="26.25" customHeight="1">
      <c r="B231" s="1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6" ht="26.25" customHeight="1">
      <c r="B232" s="1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6" ht="26.25" customHeight="1">
      <c r="B233" s="1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2:36" ht="26.25" customHeight="1">
      <c r="B234" s="1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2:36" ht="26.25" customHeight="1">
      <c r="B235" s="1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2:36" ht="26.25" customHeight="1">
      <c r="B236" s="1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6" ht="26.25" customHeight="1">
      <c r="B237" s="1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6" ht="26.25" customHeight="1">
      <c r="B238" s="1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6" ht="26.25" customHeight="1">
      <c r="B239" s="1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6" ht="26.25" customHeight="1">
      <c r="B240" s="1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ht="26.25" customHeight="1">
      <c r="B241" s="1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ht="26.25" customHeight="1">
      <c r="B242" s="1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ht="26.25" customHeight="1">
      <c r="B243" s="1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2:36" ht="26.25" customHeight="1">
      <c r="B244" s="1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2:36" ht="26.25" customHeight="1">
      <c r="B245" s="1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2:36" ht="26.25" customHeight="1">
      <c r="B246" s="1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2:36" ht="26.25" customHeight="1">
      <c r="B247" s="1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2:36" ht="26.25" customHeight="1">
      <c r="B248" s="1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2:36" ht="26.25" customHeight="1">
      <c r="B249" s="1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2:36" ht="26.25" customHeight="1">
      <c r="B250" s="1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2:36" ht="26.25" customHeight="1">
      <c r="B251" s="1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2:36" ht="26.25" customHeight="1">
      <c r="B252" s="1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2:36" ht="26.25" customHeight="1">
      <c r="B253" s="1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2:36" ht="26.25" customHeight="1">
      <c r="B254" s="1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2:36" ht="26.25" customHeight="1">
      <c r="B255" s="1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2:36" ht="26.25" customHeight="1">
      <c r="B256" s="1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2:36" ht="26.25" customHeight="1">
      <c r="B257" s="1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2:36" ht="26.25" customHeight="1">
      <c r="B258" s="1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2:36" ht="26.25" customHeight="1">
      <c r="B259" s="1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2:36" ht="26.25" customHeight="1">
      <c r="B260" s="1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2:36" ht="26.25" customHeight="1">
      <c r="B261" s="1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2:36" ht="26.25" customHeight="1">
      <c r="B262" s="1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2:36" ht="26.25" customHeight="1">
      <c r="B263" s="1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2:36" ht="26.25" customHeight="1">
      <c r="B264" s="1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2:36" ht="26.25" customHeight="1">
      <c r="B265" s="1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2:36" ht="26.25" customHeight="1">
      <c r="B266" s="1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2:36" ht="26.25" customHeight="1">
      <c r="B267" s="1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2:36" ht="26.25" customHeight="1">
      <c r="B268" s="1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2:36" ht="26.25" customHeight="1">
      <c r="B269" s="1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2:36" ht="26.25" customHeight="1">
      <c r="B270" s="1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2:36" ht="26.25" customHeight="1">
      <c r="B271" s="1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2:36" ht="26.25" customHeight="1">
      <c r="B272" s="1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2:36" ht="26.25" customHeight="1">
      <c r="B273" s="1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2:36" ht="26.25" customHeight="1">
      <c r="B274" s="1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2:36" ht="26.25" customHeight="1">
      <c r="B275" s="1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2:36" ht="26.25" customHeight="1">
      <c r="B276" s="1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2:36" ht="26.25" customHeight="1">
      <c r="B277" s="1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2:36" ht="26.25" customHeight="1">
      <c r="B278" s="1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2:36" ht="26.25" customHeight="1">
      <c r="B279" s="1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2:36" ht="26.25" customHeight="1">
      <c r="B280" s="1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2:36" ht="26.25" customHeight="1">
      <c r="B281" s="1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2:36" ht="26.25" customHeight="1">
      <c r="B282" s="1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2:36" ht="26.25" customHeight="1">
      <c r="B283" s="1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2:36" ht="26.25" customHeight="1">
      <c r="B284" s="1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2:36" ht="26.25" customHeight="1">
      <c r="B285" s="1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2:36" ht="26.25" customHeight="1">
      <c r="B286" s="1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2:36" ht="26.25" customHeight="1">
      <c r="B287" s="1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2:36" ht="26.25" customHeight="1">
      <c r="B288" s="1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2:36" ht="26.25" customHeight="1">
      <c r="B289" s="1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2:36" ht="26.25" customHeight="1">
      <c r="B290" s="1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2:36" ht="26.25" customHeight="1">
      <c r="B291" s="1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2:36" ht="26.25" customHeight="1">
      <c r="B292" s="1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2:36" ht="26.25" customHeight="1">
      <c r="B293" s="1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2:36" ht="26.25" customHeight="1">
      <c r="B294" s="1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2:36" ht="26.25" customHeight="1">
      <c r="B295" s="1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2:36" ht="26.25" customHeight="1">
      <c r="B296" s="1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2:36" ht="26.25" customHeight="1">
      <c r="B297" s="1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2:36" ht="26.25" customHeight="1">
      <c r="B298" s="1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2:36" ht="26.25" customHeight="1">
      <c r="B299" s="1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2:36" ht="26.25" customHeight="1">
      <c r="B300" s="1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2:36" ht="26.25" customHeight="1">
      <c r="B301" s="1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2:36" ht="26.25" customHeight="1">
      <c r="B302" s="1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2:36" ht="26.25" customHeight="1">
      <c r="B303" s="1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2:36" ht="26.25" customHeight="1">
      <c r="B304" s="1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2:36" ht="26.25" customHeight="1">
      <c r="B305" s="1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2:36" ht="26.25" customHeight="1">
      <c r="B306" s="1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2:36" ht="26.25" customHeight="1">
      <c r="B307" s="1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2:36" ht="26.25" customHeight="1">
      <c r="B308" s="1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2:36" ht="26.25" customHeight="1">
      <c r="B309" s="1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2:36" ht="26.25" customHeight="1">
      <c r="B310" s="1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2:36" ht="26.25" customHeight="1">
      <c r="B311" s="1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2:36" ht="26.25" customHeight="1">
      <c r="B312" s="1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2:36" ht="26.25" customHeight="1">
      <c r="B313" s="1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2:36" ht="26.25" customHeight="1">
      <c r="B314" s="1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2:36" ht="26.25" customHeight="1">
      <c r="B315" s="1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2:36" ht="26.25" customHeight="1">
      <c r="B316" s="1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2:36" ht="26.25" customHeight="1">
      <c r="B317" s="1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2:36" ht="26.25" customHeight="1">
      <c r="B318" s="1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2:36" ht="26.25" customHeight="1">
      <c r="B319" s="1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2:36" ht="26.25" customHeight="1">
      <c r="B320" s="1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2:36" ht="26.25" customHeight="1">
      <c r="B321" s="1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2:36" ht="26.25" customHeight="1">
      <c r="B322" s="1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2:36" ht="26.25" customHeight="1">
      <c r="B323" s="1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2:36" ht="26.25" customHeight="1">
      <c r="B324" s="1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2:36" ht="26.25" customHeight="1">
      <c r="B325" s="1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2:36" ht="26.25" customHeight="1">
      <c r="B326" s="1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2:36" ht="26.25" customHeight="1">
      <c r="B327" s="1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2:36" ht="26.25" customHeight="1">
      <c r="B328" s="1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2:36" ht="26.25" customHeight="1">
      <c r="B329" s="1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2:36" ht="26.25" customHeight="1">
      <c r="B330" s="1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2:36" ht="26.25" customHeight="1">
      <c r="B331" s="1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2:36" ht="26.25" customHeight="1">
      <c r="B332" s="1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2:36" ht="26.25" customHeight="1">
      <c r="B333" s="1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2:36" ht="26.25" customHeight="1">
      <c r="B334" s="1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2:36" ht="26.25" customHeight="1">
      <c r="B335" s="1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2:36" ht="26.25" customHeight="1">
      <c r="B336" s="1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2:36" ht="26.25" customHeight="1">
      <c r="B337" s="1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2:36" ht="26.25" customHeight="1">
      <c r="B338" s="1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2:36" ht="26.25" customHeight="1">
      <c r="B339" s="1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2:36" ht="26.25" customHeight="1">
      <c r="B340" s="1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2:36" ht="26.25" customHeight="1">
      <c r="B341" s="1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2:36" ht="26.25" customHeight="1">
      <c r="B342" s="1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2:36" ht="26.25" customHeight="1">
      <c r="B343" s="1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2:36" ht="26.25" customHeight="1">
      <c r="B344" s="1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2:36" ht="26.25" customHeight="1">
      <c r="B345" s="1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2:36" ht="26.25" customHeight="1">
      <c r="B346" s="1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2:36" ht="26.25" customHeight="1">
      <c r="B347" s="1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2:36" ht="26.25" customHeight="1">
      <c r="B348" s="1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2:36" ht="26.25" customHeight="1">
      <c r="B349" s="1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2:36" ht="26.25" customHeight="1">
      <c r="B350" s="1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2:36" ht="26.25" customHeight="1">
      <c r="B351" s="1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2:36" ht="26.25" customHeight="1">
      <c r="B352" s="1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2:36" ht="26.25" customHeight="1">
      <c r="B353" s="1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2:36" ht="26.25" customHeight="1">
      <c r="B354" s="1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2:36" ht="26.25" customHeight="1">
      <c r="B355" s="1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2:36" ht="26.25" customHeight="1">
      <c r="B356" s="1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2:36" ht="26.25" customHeight="1">
      <c r="B357" s="1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2:36" ht="26.25" customHeight="1">
      <c r="B358" s="1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2:36" ht="26.25" customHeight="1">
      <c r="B359" s="1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2:36" ht="26.25" customHeight="1">
      <c r="B360" s="1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2:36" ht="26.25" customHeight="1">
      <c r="B361" s="1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2:36" ht="26.25" customHeight="1">
      <c r="B362" s="1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2:36" ht="26.25" customHeight="1">
      <c r="B363" s="1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2:36" ht="26.25" customHeight="1">
      <c r="B364" s="1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2:36" ht="26.25" customHeight="1">
      <c r="B365" s="1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2:36" ht="26.25" customHeight="1">
      <c r="B366" s="1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2:36" ht="26.25" customHeight="1">
      <c r="B367" s="1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2:36" ht="26.25" customHeight="1">
      <c r="B368" s="1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2:36" ht="26.25" customHeight="1">
      <c r="B369" s="1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2:36" ht="26.25" customHeight="1">
      <c r="B370" s="1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2:36" ht="26.25" customHeight="1">
      <c r="B371" s="1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2:36" ht="26.25" customHeight="1">
      <c r="B372" s="1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2:36" ht="26.25" customHeight="1">
      <c r="B373" s="1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2:36" ht="26.25" customHeight="1">
      <c r="B374" s="1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2:36" ht="26.25" customHeight="1">
      <c r="B375" s="1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2:36" ht="26.25" customHeight="1">
      <c r="B376" s="1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2:36" ht="26.25" customHeight="1">
      <c r="B377" s="1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2:36" ht="26.25" customHeight="1">
      <c r="B378" s="1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2:36" ht="26.25" customHeight="1">
      <c r="B379" s="1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2:36" ht="26.25" customHeight="1">
      <c r="B380" s="1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2:36" ht="26.25" customHeight="1">
      <c r="B381" s="1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2:36" ht="26.25" customHeight="1">
      <c r="B382" s="1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2:36" ht="26.25" customHeight="1">
      <c r="B383" s="1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2:36" ht="26.25" customHeight="1">
      <c r="B384" s="1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2:36" ht="26.25" customHeight="1">
      <c r="B385" s="1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2:36" ht="26.25" customHeight="1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2:36" ht="26.25" customHeight="1">
      <c r="P387" s="19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</sheetData>
  <sortState ref="A2:P16">
    <sortCondition descending="1" ref="P2:P16"/>
  </sortState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topLeftCell="A22" zoomScale="90" zoomScaleNormal="90" workbookViewId="0">
      <selection activeCell="T30" sqref="T30"/>
    </sheetView>
  </sheetViews>
  <sheetFormatPr baseColWidth="10" defaultRowHeight="26.25" customHeight="1"/>
  <cols>
    <col min="1" max="1" width="5.7109375" style="14" customWidth="1"/>
    <col min="2" max="2" width="25.42578125" style="1" customWidth="1"/>
    <col min="3" max="3" width="27.42578125" style="1" customWidth="1"/>
    <col min="4" max="4" width="4.85546875" style="1" customWidth="1"/>
    <col min="5" max="5" width="10.28515625" style="1" customWidth="1"/>
    <col min="6" max="16" width="3.7109375" style="1" customWidth="1"/>
    <col min="17" max="17" width="6.42578125" style="1" customWidth="1"/>
    <col min="18" max="16384" width="11.42578125" style="1"/>
  </cols>
  <sheetData>
    <row r="1" spans="1:65" ht="108.75" customHeight="1">
      <c r="B1" s="18" t="s">
        <v>0</v>
      </c>
      <c r="C1" s="18" t="s">
        <v>1</v>
      </c>
      <c r="D1" s="17" t="s">
        <v>2</v>
      </c>
      <c r="E1" s="18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8</v>
      </c>
      <c r="K1" s="57" t="s">
        <v>9</v>
      </c>
      <c r="L1" s="57" t="s">
        <v>10</v>
      </c>
      <c r="M1" s="57" t="s">
        <v>11</v>
      </c>
      <c r="N1" s="57" t="s">
        <v>12</v>
      </c>
      <c r="O1" s="57" t="s">
        <v>13</v>
      </c>
      <c r="P1" s="57" t="s">
        <v>14</v>
      </c>
      <c r="Q1" s="43" t="s">
        <v>15</v>
      </c>
      <c r="R1" s="4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ht="26.25" customHeight="1">
      <c r="A2" s="14">
        <v>1</v>
      </c>
      <c r="B2" s="45" t="s">
        <v>196</v>
      </c>
      <c r="C2" s="45" t="s">
        <v>25</v>
      </c>
      <c r="D2" s="2"/>
      <c r="E2" s="33" t="s">
        <v>278</v>
      </c>
      <c r="F2" s="46">
        <v>0</v>
      </c>
      <c r="G2" s="18">
        <v>40</v>
      </c>
      <c r="H2" s="18">
        <v>24</v>
      </c>
      <c r="I2" s="18">
        <v>40</v>
      </c>
      <c r="J2" s="18">
        <v>40</v>
      </c>
      <c r="K2" s="18"/>
      <c r="L2" s="18"/>
      <c r="M2" s="18"/>
      <c r="N2" s="18"/>
      <c r="O2" s="18"/>
      <c r="P2" s="18"/>
      <c r="Q2" s="44">
        <f>SUM(F2:P2)</f>
        <v>144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5" ht="26.25" customHeight="1">
      <c r="A3" s="14">
        <v>2</v>
      </c>
      <c r="B3" s="9" t="s">
        <v>85</v>
      </c>
      <c r="C3" s="9" t="s">
        <v>24</v>
      </c>
      <c r="D3" s="18"/>
      <c r="E3" s="33" t="s">
        <v>278</v>
      </c>
      <c r="F3" s="18">
        <v>22</v>
      </c>
      <c r="G3" s="18">
        <v>10</v>
      </c>
      <c r="H3" s="18">
        <v>40</v>
      </c>
      <c r="I3" s="18">
        <v>28</v>
      </c>
      <c r="J3" s="18">
        <v>20</v>
      </c>
      <c r="K3" s="18"/>
      <c r="L3" s="18"/>
      <c r="M3" s="18"/>
      <c r="N3" s="18"/>
      <c r="O3" s="18"/>
      <c r="P3" s="18"/>
      <c r="Q3" s="44">
        <f>SUM(F3:P3)</f>
        <v>120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ht="26.25" customHeight="1">
      <c r="A4" s="14">
        <v>3</v>
      </c>
      <c r="B4" s="9" t="s">
        <v>90</v>
      </c>
      <c r="C4" s="9" t="s">
        <v>27</v>
      </c>
      <c r="D4" s="18"/>
      <c r="E4" s="33" t="s">
        <v>278</v>
      </c>
      <c r="F4" s="18">
        <v>14</v>
      </c>
      <c r="G4" s="18">
        <v>28</v>
      </c>
      <c r="H4" s="18">
        <v>22</v>
      </c>
      <c r="I4" s="18">
        <v>16</v>
      </c>
      <c r="J4" s="18">
        <v>28</v>
      </c>
      <c r="K4" s="18"/>
      <c r="L4" s="18"/>
      <c r="M4" s="18"/>
      <c r="N4" s="18"/>
      <c r="O4" s="18"/>
      <c r="P4" s="18"/>
      <c r="Q4" s="44">
        <f>SUM(F4:P4)</f>
        <v>108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ht="26.25" customHeight="1">
      <c r="A5" s="14">
        <v>4</v>
      </c>
      <c r="B5" s="9" t="s">
        <v>86</v>
      </c>
      <c r="C5" s="9" t="s">
        <v>27</v>
      </c>
      <c r="D5" s="18"/>
      <c r="E5" s="33" t="s">
        <v>278</v>
      </c>
      <c r="F5" s="18">
        <v>24</v>
      </c>
      <c r="G5" s="18">
        <v>32</v>
      </c>
      <c r="H5" s="18">
        <v>18</v>
      </c>
      <c r="I5" s="18">
        <v>32</v>
      </c>
      <c r="J5" s="18">
        <v>0</v>
      </c>
      <c r="K5" s="18"/>
      <c r="L5" s="18"/>
      <c r="M5" s="18"/>
      <c r="N5" s="18"/>
      <c r="O5" s="18"/>
      <c r="P5" s="18"/>
      <c r="Q5" s="44">
        <f>SUM(F5:P5)</f>
        <v>106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26.25" customHeight="1">
      <c r="A6" s="14">
        <v>5</v>
      </c>
      <c r="B6" s="9" t="s">
        <v>87</v>
      </c>
      <c r="C6" s="9" t="s">
        <v>27</v>
      </c>
      <c r="D6" s="18"/>
      <c r="E6" s="33" t="s">
        <v>278</v>
      </c>
      <c r="F6" s="18">
        <v>20</v>
      </c>
      <c r="G6" s="18">
        <v>22</v>
      </c>
      <c r="H6" s="18">
        <v>28</v>
      </c>
      <c r="I6" s="18">
        <v>6</v>
      </c>
      <c r="J6" s="18">
        <v>10</v>
      </c>
      <c r="K6" s="18"/>
      <c r="L6" s="18"/>
      <c r="M6" s="18"/>
      <c r="N6" s="18"/>
      <c r="O6" s="18"/>
      <c r="P6" s="18"/>
      <c r="Q6" s="44">
        <f>SUM(F6:P6)</f>
        <v>86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6.25" customHeight="1">
      <c r="A7" s="14">
        <v>6</v>
      </c>
      <c r="B7" s="9" t="s">
        <v>96</v>
      </c>
      <c r="C7" s="9" t="s">
        <v>24</v>
      </c>
      <c r="D7" s="18"/>
      <c r="E7" s="33" t="s">
        <v>278</v>
      </c>
      <c r="F7" s="18">
        <v>1</v>
      </c>
      <c r="G7" s="18">
        <v>1</v>
      </c>
      <c r="H7" s="18">
        <v>32</v>
      </c>
      <c r="I7" s="18">
        <v>24</v>
      </c>
      <c r="J7" s="18">
        <v>24</v>
      </c>
      <c r="K7" s="18"/>
      <c r="L7" s="18"/>
      <c r="M7" s="18"/>
      <c r="N7" s="18"/>
      <c r="O7" s="18"/>
      <c r="P7" s="18"/>
      <c r="Q7" s="44">
        <f>SUM(F7:P7)</f>
        <v>82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26.25" customHeight="1">
      <c r="A8" s="14">
        <v>7</v>
      </c>
      <c r="B8" s="18" t="s">
        <v>168</v>
      </c>
      <c r="C8" s="18" t="s">
        <v>158</v>
      </c>
      <c r="D8" s="18"/>
      <c r="E8" s="33" t="s">
        <v>279</v>
      </c>
      <c r="F8" s="18">
        <v>28</v>
      </c>
      <c r="G8" s="18">
        <v>0</v>
      </c>
      <c r="H8" s="18">
        <v>0</v>
      </c>
      <c r="I8" s="18">
        <v>20</v>
      </c>
      <c r="J8" s="18">
        <v>32</v>
      </c>
      <c r="K8" s="18"/>
      <c r="L8" s="18"/>
      <c r="M8" s="18"/>
      <c r="N8" s="18"/>
      <c r="O8" s="18"/>
      <c r="P8" s="18"/>
      <c r="Q8" s="44">
        <f>SUM(F8:P8)</f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26.25" customHeight="1">
      <c r="A9" s="14">
        <v>8</v>
      </c>
      <c r="B9" s="9" t="s">
        <v>84</v>
      </c>
      <c r="C9" s="9" t="s">
        <v>24</v>
      </c>
      <c r="D9" s="18"/>
      <c r="E9" s="33" t="s">
        <v>279</v>
      </c>
      <c r="F9" s="18">
        <v>40</v>
      </c>
      <c r="G9" s="18">
        <v>2</v>
      </c>
      <c r="H9" s="18">
        <v>12</v>
      </c>
      <c r="I9" s="18">
        <v>4</v>
      </c>
      <c r="J9" s="18">
        <v>0</v>
      </c>
      <c r="K9" s="18"/>
      <c r="L9" s="18"/>
      <c r="M9" s="18"/>
      <c r="N9" s="18"/>
      <c r="O9" s="18"/>
      <c r="P9" s="18"/>
      <c r="Q9" s="44">
        <f>SUM(F9:P9)</f>
        <v>58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26.25" customHeight="1">
      <c r="A10" s="14">
        <v>8</v>
      </c>
      <c r="B10" s="9" t="s">
        <v>94</v>
      </c>
      <c r="C10" s="9" t="s">
        <v>27</v>
      </c>
      <c r="D10" s="18"/>
      <c r="E10" s="33" t="s">
        <v>279</v>
      </c>
      <c r="F10" s="18">
        <v>6</v>
      </c>
      <c r="G10" s="18">
        <v>24</v>
      </c>
      <c r="H10" s="18">
        <v>6</v>
      </c>
      <c r="I10" s="18">
        <v>18</v>
      </c>
      <c r="J10" s="18">
        <v>4</v>
      </c>
      <c r="K10" s="18"/>
      <c r="L10" s="18"/>
      <c r="M10" s="18"/>
      <c r="N10" s="18"/>
      <c r="O10" s="18"/>
      <c r="P10" s="18"/>
      <c r="Q10" s="44">
        <f>SUM(F10:P10)</f>
        <v>58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26.25" customHeight="1">
      <c r="A11" s="14">
        <v>8</v>
      </c>
      <c r="B11" s="45" t="s">
        <v>198</v>
      </c>
      <c r="C11" s="45" t="s">
        <v>27</v>
      </c>
      <c r="D11" s="2"/>
      <c r="E11" s="33" t="s">
        <v>278</v>
      </c>
      <c r="F11" s="46">
        <v>0</v>
      </c>
      <c r="G11" s="18">
        <v>18</v>
      </c>
      <c r="H11" s="18">
        <v>14</v>
      </c>
      <c r="I11" s="18">
        <v>12</v>
      </c>
      <c r="J11" s="18">
        <v>14</v>
      </c>
      <c r="K11" s="18"/>
      <c r="L11" s="18"/>
      <c r="M11" s="18"/>
      <c r="N11" s="18"/>
      <c r="O11" s="18"/>
      <c r="P11" s="18"/>
      <c r="Q11" s="44">
        <f>SUM(F11:P11)</f>
        <v>58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26.25" customHeight="1">
      <c r="A12" s="14">
        <v>8</v>
      </c>
      <c r="B12" s="9" t="s">
        <v>88</v>
      </c>
      <c r="C12" s="9" t="s">
        <v>27</v>
      </c>
      <c r="D12" s="18"/>
      <c r="E12" s="33" t="s">
        <v>279</v>
      </c>
      <c r="F12" s="18">
        <v>18</v>
      </c>
      <c r="G12" s="18">
        <v>12</v>
      </c>
      <c r="H12" s="18">
        <v>10</v>
      </c>
      <c r="I12" s="18">
        <v>2</v>
      </c>
      <c r="J12" s="18">
        <v>16</v>
      </c>
      <c r="K12" s="18"/>
      <c r="L12" s="18"/>
      <c r="M12" s="18"/>
      <c r="N12" s="18"/>
      <c r="O12" s="18"/>
      <c r="P12" s="18"/>
      <c r="Q12" s="44">
        <f>SUM(F12:P12)</f>
        <v>58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26.25" customHeight="1">
      <c r="A13" s="14">
        <v>12</v>
      </c>
      <c r="B13" s="9" t="s">
        <v>92</v>
      </c>
      <c r="C13" s="9" t="s">
        <v>25</v>
      </c>
      <c r="D13" s="18"/>
      <c r="E13" s="33" t="s">
        <v>279</v>
      </c>
      <c r="F13" s="18">
        <v>10</v>
      </c>
      <c r="G13" s="18">
        <v>4</v>
      </c>
      <c r="H13" s="18">
        <v>8</v>
      </c>
      <c r="I13" s="18">
        <v>14</v>
      </c>
      <c r="J13" s="18">
        <v>18</v>
      </c>
      <c r="K13" s="18"/>
      <c r="L13" s="18"/>
      <c r="M13" s="18"/>
      <c r="N13" s="18"/>
      <c r="O13" s="18"/>
      <c r="P13" s="18"/>
      <c r="Q13" s="44">
        <f>SUM(F13:P13)</f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6.25" customHeight="1">
      <c r="A14" s="14">
        <v>13</v>
      </c>
      <c r="B14" s="45" t="s">
        <v>199</v>
      </c>
      <c r="C14" s="45" t="s">
        <v>25</v>
      </c>
      <c r="D14" s="2"/>
      <c r="E14" s="33" t="s">
        <v>278</v>
      </c>
      <c r="F14" s="46">
        <v>0</v>
      </c>
      <c r="G14" s="46">
        <v>14</v>
      </c>
      <c r="H14" s="18">
        <v>16</v>
      </c>
      <c r="I14" s="18">
        <v>0</v>
      </c>
      <c r="J14" s="18">
        <v>22</v>
      </c>
      <c r="K14" s="18"/>
      <c r="L14" s="18"/>
      <c r="M14" s="18"/>
      <c r="N14" s="18"/>
      <c r="O14" s="18"/>
      <c r="P14" s="18"/>
      <c r="Q14" s="44">
        <f>SUM(F14:P14)</f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6.25" customHeight="1">
      <c r="A15" s="14">
        <v>14</v>
      </c>
      <c r="B15" s="9" t="s">
        <v>89</v>
      </c>
      <c r="C15" s="9" t="s">
        <v>27</v>
      </c>
      <c r="D15" s="18"/>
      <c r="E15" s="33" t="s">
        <v>278</v>
      </c>
      <c r="F15" s="18">
        <v>16</v>
      </c>
      <c r="G15" s="18">
        <v>16</v>
      </c>
      <c r="H15" s="18">
        <v>2</v>
      </c>
      <c r="I15" s="18">
        <v>2</v>
      </c>
      <c r="J15" s="18">
        <v>8</v>
      </c>
      <c r="K15" s="18"/>
      <c r="L15" s="18"/>
      <c r="M15" s="18"/>
      <c r="N15" s="18"/>
      <c r="O15" s="18"/>
      <c r="P15" s="18"/>
      <c r="Q15" s="44">
        <f>SUM(F15:P15)</f>
        <v>44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26.25" customHeight="1">
      <c r="A16" s="14">
        <v>15</v>
      </c>
      <c r="B16" s="45" t="s">
        <v>197</v>
      </c>
      <c r="C16" s="45" t="s">
        <v>27</v>
      </c>
      <c r="D16" s="2"/>
      <c r="E16" s="33" t="s">
        <v>278</v>
      </c>
      <c r="F16" s="46">
        <v>0</v>
      </c>
      <c r="G16" s="18">
        <v>20</v>
      </c>
      <c r="H16" s="18">
        <v>4</v>
      </c>
      <c r="I16" s="18">
        <v>8</v>
      </c>
      <c r="J16" s="18">
        <v>2</v>
      </c>
      <c r="K16" s="18"/>
      <c r="L16" s="18"/>
      <c r="M16" s="18"/>
      <c r="N16" s="18"/>
      <c r="O16" s="18"/>
      <c r="P16" s="18"/>
      <c r="Q16" s="44">
        <f>SUM(F16:P16)</f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26.25" customHeight="1">
      <c r="A17" s="14">
        <v>16</v>
      </c>
      <c r="B17" s="18" t="s">
        <v>167</v>
      </c>
      <c r="C17" s="18" t="s">
        <v>158</v>
      </c>
      <c r="D17" s="18"/>
      <c r="E17" s="33" t="s">
        <v>280</v>
      </c>
      <c r="F17" s="18">
        <v>32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44">
        <f>SUM(F17:P17)</f>
        <v>32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26.25" customHeight="1">
      <c r="A18" s="14">
        <v>17</v>
      </c>
      <c r="B18" s="45" t="s">
        <v>200</v>
      </c>
      <c r="C18" s="45" t="s">
        <v>177</v>
      </c>
      <c r="D18" s="2"/>
      <c r="E18" s="33" t="s">
        <v>279</v>
      </c>
      <c r="F18" s="46">
        <v>0</v>
      </c>
      <c r="G18" s="46">
        <v>8</v>
      </c>
      <c r="H18" s="18">
        <v>20</v>
      </c>
      <c r="I18" s="18">
        <v>0</v>
      </c>
      <c r="J18" s="18">
        <v>0</v>
      </c>
      <c r="K18" s="18"/>
      <c r="L18" s="18"/>
      <c r="M18" s="18"/>
      <c r="N18" s="18"/>
      <c r="O18" s="18"/>
      <c r="P18" s="18"/>
      <c r="Q18" s="44">
        <f>SUM(F18:P18)</f>
        <v>28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26.25" customHeight="1">
      <c r="A19" s="14">
        <v>17</v>
      </c>
      <c r="B19" s="9" t="s">
        <v>91</v>
      </c>
      <c r="C19" s="9" t="s">
        <v>24</v>
      </c>
      <c r="D19" s="18"/>
      <c r="E19" s="33" t="s">
        <v>279</v>
      </c>
      <c r="F19" s="18">
        <v>12</v>
      </c>
      <c r="G19" s="18">
        <v>2</v>
      </c>
      <c r="H19" s="18">
        <v>2</v>
      </c>
      <c r="I19" s="18">
        <v>0</v>
      </c>
      <c r="J19" s="18">
        <v>12</v>
      </c>
      <c r="K19" s="18"/>
      <c r="L19" s="18"/>
      <c r="M19" s="18"/>
      <c r="N19" s="18"/>
      <c r="O19" s="18"/>
      <c r="P19" s="18"/>
      <c r="Q19" s="44">
        <f>SUM(F19:P19)</f>
        <v>28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26.25" customHeight="1">
      <c r="A20" s="14">
        <v>19</v>
      </c>
      <c r="B20" s="18" t="s">
        <v>169</v>
      </c>
      <c r="C20" s="18" t="s">
        <v>27</v>
      </c>
      <c r="D20" s="18"/>
      <c r="E20" s="33" t="s">
        <v>280</v>
      </c>
      <c r="F20" s="18">
        <v>4</v>
      </c>
      <c r="G20" s="18">
        <v>6</v>
      </c>
      <c r="H20" s="18">
        <v>2</v>
      </c>
      <c r="I20" s="18">
        <v>10</v>
      </c>
      <c r="J20" s="18">
        <v>0</v>
      </c>
      <c r="K20" s="18"/>
      <c r="L20" s="18"/>
      <c r="M20" s="18"/>
      <c r="N20" s="18"/>
      <c r="O20" s="18"/>
      <c r="P20" s="18"/>
      <c r="Q20" s="44">
        <f>SUM(F20:P20)</f>
        <v>22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26.25" customHeight="1">
      <c r="A21" s="14">
        <v>20</v>
      </c>
      <c r="B21" s="9" t="s">
        <v>93</v>
      </c>
      <c r="C21" s="9" t="s">
        <v>24</v>
      </c>
      <c r="D21" s="18"/>
      <c r="E21" s="33" t="s">
        <v>279</v>
      </c>
      <c r="F21" s="18">
        <v>8</v>
      </c>
      <c r="G21" s="18">
        <v>2</v>
      </c>
      <c r="H21" s="18">
        <v>2</v>
      </c>
      <c r="I21" s="18">
        <v>0</v>
      </c>
      <c r="J21" s="18">
        <v>6</v>
      </c>
      <c r="K21" s="18"/>
      <c r="L21" s="18"/>
      <c r="M21" s="18"/>
      <c r="N21" s="18"/>
      <c r="O21" s="18"/>
      <c r="P21" s="18"/>
      <c r="Q21" s="44">
        <f>SUM(F21:P21)</f>
        <v>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26.25" customHeight="1">
      <c r="A22" s="14">
        <v>21</v>
      </c>
      <c r="B22" s="9" t="s">
        <v>95</v>
      </c>
      <c r="C22" s="9" t="s">
        <v>25</v>
      </c>
      <c r="D22" s="18"/>
      <c r="E22" s="33" t="s">
        <v>280</v>
      </c>
      <c r="F22" s="18">
        <v>2</v>
      </c>
      <c r="G22" s="18">
        <v>2</v>
      </c>
      <c r="H22" s="18">
        <v>0</v>
      </c>
      <c r="I22" s="18">
        <v>2</v>
      </c>
      <c r="J22" s="18">
        <v>0</v>
      </c>
      <c r="K22" s="18"/>
      <c r="L22" s="18"/>
      <c r="M22" s="18"/>
      <c r="N22" s="18"/>
      <c r="O22" s="18"/>
      <c r="P22" s="18"/>
      <c r="Q22" s="44">
        <f>SUM(F22:P22)</f>
        <v>6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26.25" customHeight="1">
      <c r="A23" s="14">
        <v>22</v>
      </c>
      <c r="B23" s="18" t="s">
        <v>170</v>
      </c>
      <c r="C23" s="18" t="s">
        <v>158</v>
      </c>
      <c r="D23" s="18"/>
      <c r="E23" s="33" t="s">
        <v>279</v>
      </c>
      <c r="F23" s="18">
        <v>2</v>
      </c>
      <c r="G23" s="18">
        <v>0</v>
      </c>
      <c r="H23" s="18">
        <v>0</v>
      </c>
      <c r="I23" s="18">
        <v>0</v>
      </c>
      <c r="J23" s="18">
        <v>2</v>
      </c>
      <c r="K23" s="18"/>
      <c r="L23" s="18"/>
      <c r="M23" s="18"/>
      <c r="N23" s="18"/>
      <c r="O23" s="18"/>
      <c r="P23" s="18"/>
      <c r="Q23" s="44">
        <f>SUM(F23:P23)</f>
        <v>4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26.25" customHeight="1">
      <c r="A24" s="14">
        <v>22</v>
      </c>
      <c r="B24" s="45" t="s">
        <v>242</v>
      </c>
      <c r="C24" s="33" t="s">
        <v>250</v>
      </c>
      <c r="D24" s="2"/>
      <c r="E24" s="33" t="s">
        <v>279</v>
      </c>
      <c r="F24" s="18">
        <v>0</v>
      </c>
      <c r="G24" s="18">
        <v>0</v>
      </c>
      <c r="H24" s="18">
        <v>2</v>
      </c>
      <c r="I24" s="18">
        <v>0</v>
      </c>
      <c r="J24" s="18">
        <v>2</v>
      </c>
      <c r="K24" s="2"/>
      <c r="L24" s="2"/>
      <c r="M24" s="2"/>
      <c r="N24" s="2"/>
      <c r="O24" s="2"/>
      <c r="P24" s="2"/>
      <c r="Q24" s="44">
        <f>SUM(F24:P24)</f>
        <v>4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26.25" customHeight="1">
      <c r="A25" s="14">
        <v>24</v>
      </c>
      <c r="B25" s="45" t="s">
        <v>201</v>
      </c>
      <c r="C25" s="18" t="s">
        <v>27</v>
      </c>
      <c r="D25" s="2"/>
      <c r="E25" s="33" t="s">
        <v>209</v>
      </c>
      <c r="F25" s="46">
        <v>0</v>
      </c>
      <c r="G25" s="46">
        <v>2</v>
      </c>
      <c r="H25" s="18">
        <v>0</v>
      </c>
      <c r="I25" s="18">
        <v>0</v>
      </c>
      <c r="J25" s="18">
        <v>0</v>
      </c>
      <c r="K25" s="18"/>
      <c r="L25" s="18"/>
      <c r="M25" s="18"/>
      <c r="N25" s="18"/>
      <c r="O25" s="18"/>
      <c r="P25" s="18"/>
      <c r="Q25" s="44">
        <f>SUM(F25:P25)</f>
        <v>2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26.25" customHeight="1">
      <c r="A26" s="14">
        <v>24</v>
      </c>
      <c r="B26" s="45" t="s">
        <v>241</v>
      </c>
      <c r="C26" s="45" t="s">
        <v>224</v>
      </c>
      <c r="D26" s="2"/>
      <c r="E26" s="33" t="s">
        <v>209</v>
      </c>
      <c r="F26" s="18">
        <v>0</v>
      </c>
      <c r="G26" s="18">
        <v>0</v>
      </c>
      <c r="H26" s="18">
        <v>2</v>
      </c>
      <c r="I26" s="18">
        <v>0</v>
      </c>
      <c r="J26" s="18">
        <v>0</v>
      </c>
      <c r="K26" s="2"/>
      <c r="L26" s="2"/>
      <c r="M26" s="2"/>
      <c r="N26" s="2"/>
      <c r="O26" s="2"/>
      <c r="P26" s="2"/>
      <c r="Q26" s="44">
        <f>SUM(F26:P26)</f>
        <v>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26.25" customHeight="1">
      <c r="A27" s="14">
        <v>24</v>
      </c>
      <c r="B27" s="45" t="s">
        <v>251</v>
      </c>
      <c r="C27" s="45" t="s">
        <v>229</v>
      </c>
      <c r="D27" s="2"/>
      <c r="E27" s="33" t="s">
        <v>280</v>
      </c>
      <c r="F27" s="46">
        <v>0</v>
      </c>
      <c r="G27" s="46">
        <v>0</v>
      </c>
      <c r="H27" s="46">
        <v>0</v>
      </c>
      <c r="I27" s="46">
        <v>2</v>
      </c>
      <c r="J27" s="18">
        <v>0</v>
      </c>
      <c r="K27" s="2"/>
      <c r="L27" s="2"/>
      <c r="M27" s="2"/>
      <c r="N27" s="2"/>
      <c r="O27" s="2"/>
      <c r="P27" s="2"/>
      <c r="Q27" s="44">
        <f>SUM(F27:P27)</f>
        <v>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26.25" customHeight="1">
      <c r="A28" s="14">
        <v>24</v>
      </c>
      <c r="B28" s="45" t="s">
        <v>275</v>
      </c>
      <c r="C28" s="45" t="s">
        <v>266</v>
      </c>
      <c r="D28" s="2"/>
      <c r="E28" s="33" t="s">
        <v>278</v>
      </c>
      <c r="F28" s="18">
        <v>0</v>
      </c>
      <c r="G28" s="18">
        <v>0</v>
      </c>
      <c r="H28" s="18">
        <v>0</v>
      </c>
      <c r="I28" s="18">
        <v>0</v>
      </c>
      <c r="J28" s="18">
        <v>2</v>
      </c>
      <c r="K28" s="2"/>
      <c r="L28" s="2"/>
      <c r="M28" s="2"/>
      <c r="N28" s="2"/>
      <c r="O28" s="2"/>
      <c r="P28" s="2"/>
      <c r="Q28" s="44">
        <f>SUM(F28:P28)</f>
        <v>2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26.25" customHeight="1">
      <c r="A29" s="14">
        <v>24</v>
      </c>
      <c r="B29" s="45" t="s">
        <v>276</v>
      </c>
      <c r="C29" s="33" t="s">
        <v>250</v>
      </c>
      <c r="D29" s="2"/>
      <c r="E29" s="33" t="s">
        <v>279</v>
      </c>
      <c r="F29" s="18">
        <v>0</v>
      </c>
      <c r="G29" s="18">
        <v>0</v>
      </c>
      <c r="H29" s="18">
        <v>0</v>
      </c>
      <c r="I29" s="18">
        <v>0</v>
      </c>
      <c r="J29" s="18">
        <v>2</v>
      </c>
      <c r="K29" s="2"/>
      <c r="L29" s="2"/>
      <c r="M29" s="2"/>
      <c r="N29" s="2"/>
      <c r="O29" s="2"/>
      <c r="P29" s="2"/>
      <c r="Q29" s="44">
        <f>SUM(F29:P29)</f>
        <v>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26.25" customHeight="1">
      <c r="A30" s="14">
        <v>24</v>
      </c>
      <c r="B30" s="45" t="s">
        <v>277</v>
      </c>
      <c r="C30" s="45" t="s">
        <v>266</v>
      </c>
      <c r="D30" s="2"/>
      <c r="E30" s="33" t="s">
        <v>279</v>
      </c>
      <c r="F30" s="18">
        <v>0</v>
      </c>
      <c r="G30" s="18">
        <v>0</v>
      </c>
      <c r="H30" s="18">
        <v>0</v>
      </c>
      <c r="I30" s="18">
        <v>0</v>
      </c>
      <c r="J30" s="46">
        <v>2</v>
      </c>
      <c r="K30" s="2"/>
      <c r="L30" s="2"/>
      <c r="M30" s="2"/>
      <c r="N30" s="2"/>
      <c r="O30" s="2"/>
      <c r="P30" s="2"/>
      <c r="Q30" s="44">
        <f>SUM(F30:P30)</f>
        <v>2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26.25" customHeight="1">
      <c r="A31" s="14">
        <v>30</v>
      </c>
      <c r="B31" s="45" t="s">
        <v>202</v>
      </c>
      <c r="C31" s="9" t="s">
        <v>25</v>
      </c>
      <c r="D31" s="2"/>
      <c r="E31" s="33" t="s">
        <v>209</v>
      </c>
      <c r="F31" s="18">
        <v>0</v>
      </c>
      <c r="G31" s="46">
        <v>1</v>
      </c>
      <c r="H31" s="18">
        <v>0</v>
      </c>
      <c r="I31" s="18">
        <v>0</v>
      </c>
      <c r="J31" s="18">
        <v>0</v>
      </c>
      <c r="K31" s="18"/>
      <c r="L31" s="18"/>
      <c r="M31" s="18"/>
      <c r="N31" s="18"/>
      <c r="O31" s="18"/>
      <c r="P31" s="18"/>
      <c r="Q31" s="44">
        <f>SUM(F31:P31)</f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26.25" customHeight="1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26.25" customHeight="1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26.25" customHeight="1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26.25" customHeight="1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26.25" customHeight="1">
      <c r="A36" s="1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26.25" customHeight="1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26.2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26.25" customHeight="1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26.2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26.25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26.25" customHeight="1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26.25" customHeight="1">
      <c r="A43" s="1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26.25" customHeight="1">
      <c r="A44" s="1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26.25" customHeight="1">
      <c r="A45" s="1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26.25" customHeight="1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26.2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ht="26.25" customHeight="1">
      <c r="A48" s="1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26.25" customHeight="1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26.25" customHeight="1">
      <c r="A50" s="1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26.2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26.25" customHeight="1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26.25" customHeight="1">
      <c r="A53" s="1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26.25" customHeight="1">
      <c r="A54" s="1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26.25" customHeight="1">
      <c r="A55" s="1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26.25" customHeight="1">
      <c r="A56" s="1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26.25" customHeight="1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26.2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26.25" customHeight="1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26.25" customHeight="1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26.25" customHeight="1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26.25" customHeight="1">
      <c r="A62" s="1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26.25" customHeight="1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26.25" customHeight="1">
      <c r="A64" s="1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26.25" customHeight="1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26.25" customHeight="1">
      <c r="A66" s="1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26.25" customHeight="1">
      <c r="A67" s="1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26.25" customHeight="1">
      <c r="A68" s="1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26.25" customHeight="1">
      <c r="A69" s="1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26.25" customHeight="1">
      <c r="A70" s="1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26.25" customHeight="1">
      <c r="A71" s="1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26.25" customHeight="1">
      <c r="A72" s="1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26.25" customHeight="1">
      <c r="A73" s="1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26.25" customHeight="1">
      <c r="A74" s="1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26.25" customHeight="1">
      <c r="A75" s="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26.25" customHeight="1">
      <c r="A76" s="1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26.25" customHeight="1">
      <c r="A77" s="1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26.25" customHeight="1">
      <c r="A78" s="1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26.25" customHeight="1">
      <c r="A79" s="1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26.25" customHeight="1">
      <c r="A80" s="1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26.25" customHeight="1">
      <c r="A81" s="1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26.25" customHeight="1">
      <c r="A82" s="1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26.25" customHeight="1">
      <c r="A83" s="1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26.25" customHeight="1">
      <c r="A84" s="1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26.25" customHeight="1">
      <c r="A85" s="1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26.25" customHeight="1">
      <c r="A86" s="1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26.2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26.25" customHeight="1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26.25" customHeight="1">
      <c r="A89" s="1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26.25" customHeight="1">
      <c r="A90" s="1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26.25" customHeight="1">
      <c r="A91" s="1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26.25" customHeight="1">
      <c r="A92" s="1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26.25" customHeight="1">
      <c r="A93" s="1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26.25" customHeight="1">
      <c r="A94" s="1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26.25" customHeight="1">
      <c r="A95" s="1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26.25" customHeight="1">
      <c r="A96" s="1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26.25" customHeight="1">
      <c r="A97" s="1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26.25" customHeight="1">
      <c r="A98" s="1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26.25" customHeight="1">
      <c r="A99" s="41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26.25" customHeight="1"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26.25" customHeight="1"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26.25" customHeight="1"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26.25" customHeight="1">
      <c r="Q103" s="1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26.25" customHeight="1">
      <c r="Q104" s="19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</sheetData>
  <sortState ref="A2:Q31">
    <sortCondition descending="1" ref="Q2:Q31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21"/>
  <sheetViews>
    <sheetView workbookViewId="0">
      <selection activeCell="U10" sqref="U10"/>
    </sheetView>
  </sheetViews>
  <sheetFormatPr baseColWidth="10" defaultRowHeight="26.25" customHeight="1"/>
  <cols>
    <col min="1" max="1" width="5" style="2" customWidth="1"/>
    <col min="2" max="2" width="22.7109375" style="1" customWidth="1"/>
    <col min="3" max="3" width="25.7109375" style="1" customWidth="1"/>
    <col min="4" max="4" width="10.28515625" style="1" customWidth="1"/>
    <col min="5" max="5" width="11.42578125" style="1"/>
    <col min="6" max="17" width="3.7109375" style="1" customWidth="1"/>
    <col min="18" max="16384" width="11.42578125" style="1"/>
  </cols>
  <sheetData>
    <row r="1" spans="1:80" ht="100.5" customHeight="1">
      <c r="A1" s="18"/>
      <c r="B1" s="18" t="s">
        <v>0</v>
      </c>
      <c r="C1" s="18" t="s">
        <v>1</v>
      </c>
      <c r="D1" s="18" t="s">
        <v>2</v>
      </c>
      <c r="E1" s="18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64" t="s">
        <v>15</v>
      </c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spans="1:80" ht="26.25" customHeight="1">
      <c r="A2" s="18">
        <v>1</v>
      </c>
      <c r="B2" s="9" t="s">
        <v>101</v>
      </c>
      <c r="C2" s="9" t="s">
        <v>27</v>
      </c>
      <c r="D2" s="18"/>
      <c r="E2" s="9" t="s">
        <v>104</v>
      </c>
      <c r="F2" s="18">
        <v>20</v>
      </c>
      <c r="G2" s="18">
        <v>32</v>
      </c>
      <c r="H2" s="18">
        <v>32</v>
      </c>
      <c r="I2" s="18">
        <v>32</v>
      </c>
      <c r="J2" s="18">
        <v>22</v>
      </c>
      <c r="K2" s="18"/>
      <c r="L2" s="18"/>
      <c r="M2" s="18"/>
      <c r="N2" s="18"/>
      <c r="O2" s="18"/>
      <c r="P2" s="18"/>
      <c r="Q2" s="65">
        <f>SUM(F2:P2)</f>
        <v>138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spans="1:80" ht="26.25" customHeight="1">
      <c r="A3" s="18">
        <v>2</v>
      </c>
      <c r="B3" s="9" t="s">
        <v>100</v>
      </c>
      <c r="C3" s="9" t="s">
        <v>27</v>
      </c>
      <c r="D3" s="18"/>
      <c r="E3" s="9" t="s">
        <v>105</v>
      </c>
      <c r="F3" s="18">
        <v>22</v>
      </c>
      <c r="G3" s="18">
        <v>40</v>
      </c>
      <c r="H3" s="18">
        <v>0</v>
      </c>
      <c r="I3" s="18">
        <v>40</v>
      </c>
      <c r="J3" s="18">
        <v>24</v>
      </c>
      <c r="K3" s="18"/>
      <c r="L3" s="18"/>
      <c r="M3" s="18"/>
      <c r="N3" s="18"/>
      <c r="O3" s="18"/>
      <c r="P3" s="18"/>
      <c r="Q3" s="65">
        <f>SUM(F3:P3)</f>
        <v>126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26.25" customHeight="1">
      <c r="A4" s="18">
        <v>3</v>
      </c>
      <c r="B4" s="9" t="s">
        <v>99</v>
      </c>
      <c r="C4" s="9" t="s">
        <v>24</v>
      </c>
      <c r="D4" s="18"/>
      <c r="E4" s="9" t="s">
        <v>104</v>
      </c>
      <c r="F4" s="18">
        <v>24</v>
      </c>
      <c r="G4" s="18">
        <v>0</v>
      </c>
      <c r="H4" s="18">
        <v>40</v>
      </c>
      <c r="I4" s="18">
        <v>0</v>
      </c>
      <c r="J4" s="18">
        <v>32</v>
      </c>
      <c r="K4" s="18"/>
      <c r="L4" s="18"/>
      <c r="M4" s="18"/>
      <c r="N4" s="18"/>
      <c r="O4" s="18"/>
      <c r="P4" s="18"/>
      <c r="Q4" s="65">
        <f>SUM(F4:P4)</f>
        <v>96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26.25" customHeight="1">
      <c r="A5" s="18">
        <v>4</v>
      </c>
      <c r="B5" s="9" t="s">
        <v>103</v>
      </c>
      <c r="C5" s="9" t="s">
        <v>27</v>
      </c>
      <c r="D5" s="18"/>
      <c r="E5" s="9" t="s">
        <v>104</v>
      </c>
      <c r="F5" s="18">
        <v>1</v>
      </c>
      <c r="G5" s="18">
        <v>28</v>
      </c>
      <c r="H5" s="18">
        <v>0</v>
      </c>
      <c r="I5" s="18">
        <v>28</v>
      </c>
      <c r="J5" s="18">
        <v>20</v>
      </c>
      <c r="K5" s="18"/>
      <c r="L5" s="18"/>
      <c r="M5" s="18"/>
      <c r="N5" s="18"/>
      <c r="O5" s="18"/>
      <c r="P5" s="18"/>
      <c r="Q5" s="65">
        <f>SUM(F5:P5)</f>
        <v>77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26.25" customHeight="1">
      <c r="A6" s="18">
        <v>5</v>
      </c>
      <c r="B6" s="48" t="s">
        <v>203</v>
      </c>
      <c r="C6" s="33" t="s">
        <v>27</v>
      </c>
      <c r="D6" s="18"/>
      <c r="E6" s="18" t="s">
        <v>104</v>
      </c>
      <c r="F6" s="33">
        <v>0</v>
      </c>
      <c r="G6" s="18">
        <v>24</v>
      </c>
      <c r="H6" s="18">
        <v>28</v>
      </c>
      <c r="I6" s="18">
        <v>24</v>
      </c>
      <c r="J6" s="18">
        <v>0</v>
      </c>
      <c r="K6" s="18"/>
      <c r="L6" s="18"/>
      <c r="M6" s="18"/>
      <c r="N6" s="18"/>
      <c r="O6" s="18"/>
      <c r="P6" s="18"/>
      <c r="Q6" s="65">
        <f>SUM(F6:P6)</f>
        <v>76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6.25" customHeight="1">
      <c r="A7" s="18">
        <v>6</v>
      </c>
      <c r="B7" s="9" t="s">
        <v>98</v>
      </c>
      <c r="C7" s="9" t="s">
        <v>25</v>
      </c>
      <c r="D7" s="18"/>
      <c r="E7" s="9" t="s">
        <v>104</v>
      </c>
      <c r="F7" s="18">
        <v>28</v>
      </c>
      <c r="G7" s="18">
        <v>0</v>
      </c>
      <c r="H7" s="18">
        <v>0</v>
      </c>
      <c r="I7" s="18">
        <v>0</v>
      </c>
      <c r="J7" s="18">
        <v>40</v>
      </c>
      <c r="K7" s="18"/>
      <c r="L7" s="18"/>
      <c r="M7" s="18"/>
      <c r="N7" s="18"/>
      <c r="O7" s="18"/>
      <c r="P7" s="18"/>
      <c r="Q7" s="65">
        <f>SUM(F7:P7)</f>
        <v>68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ht="26.25" customHeight="1">
      <c r="A8" s="18">
        <v>7</v>
      </c>
      <c r="B8" s="18" t="s">
        <v>171</v>
      </c>
      <c r="C8" s="18" t="s">
        <v>172</v>
      </c>
      <c r="D8" s="18"/>
      <c r="E8" s="9" t="s">
        <v>105</v>
      </c>
      <c r="F8" s="18">
        <v>32</v>
      </c>
      <c r="G8" s="18">
        <v>0</v>
      </c>
      <c r="H8" s="18">
        <v>0</v>
      </c>
      <c r="I8" s="18">
        <v>0</v>
      </c>
      <c r="J8" s="18">
        <v>28</v>
      </c>
      <c r="K8" s="18"/>
      <c r="L8" s="18"/>
      <c r="M8" s="18"/>
      <c r="N8" s="18"/>
      <c r="O8" s="18"/>
      <c r="P8" s="18"/>
      <c r="Q8" s="65">
        <f>SUM(F8:P8)</f>
        <v>60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ht="26.25" customHeight="1">
      <c r="A9" s="18">
        <v>8</v>
      </c>
      <c r="B9" s="9" t="s">
        <v>97</v>
      </c>
      <c r="C9" s="9" t="s">
        <v>24</v>
      </c>
      <c r="D9" s="18"/>
      <c r="E9" s="9" t="s">
        <v>104</v>
      </c>
      <c r="F9" s="18">
        <v>40</v>
      </c>
      <c r="G9" s="18">
        <v>0</v>
      </c>
      <c r="H9" s="18">
        <v>0</v>
      </c>
      <c r="I9" s="18">
        <v>0</v>
      </c>
      <c r="J9" s="18">
        <v>0</v>
      </c>
      <c r="K9" s="18"/>
      <c r="L9" s="18"/>
      <c r="M9" s="18"/>
      <c r="N9" s="18"/>
      <c r="O9" s="18"/>
      <c r="P9" s="18"/>
      <c r="Q9" s="65">
        <f>SUM(F9:P9)</f>
        <v>40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26.25" customHeight="1">
      <c r="A10" s="18">
        <v>9</v>
      </c>
      <c r="B10" s="9" t="s">
        <v>102</v>
      </c>
      <c r="C10" s="9" t="s">
        <v>24</v>
      </c>
      <c r="D10" s="18"/>
      <c r="E10" s="9" t="s">
        <v>105</v>
      </c>
      <c r="F10" s="18">
        <v>18</v>
      </c>
      <c r="G10" s="18">
        <v>0</v>
      </c>
      <c r="H10" s="18">
        <v>0</v>
      </c>
      <c r="I10" s="18">
        <v>0</v>
      </c>
      <c r="J10" s="18">
        <v>0</v>
      </c>
      <c r="K10" s="18"/>
      <c r="L10" s="18"/>
      <c r="M10" s="18"/>
      <c r="N10" s="18"/>
      <c r="O10" s="18"/>
      <c r="P10" s="18"/>
      <c r="Q10" s="65">
        <f>SUM(F10:P10)</f>
        <v>18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ht="26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26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ht="26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ht="26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ht="26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26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26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26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ht="26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ht="26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26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26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26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26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26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ht="26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ht="26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26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26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26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26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26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26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26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26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26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26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26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26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26.25" customHeight="1"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26.25" customHeight="1">
      <c r="Q44" s="1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26.25" customHeight="1">
      <c r="Q45" s="1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26.25" customHeight="1">
      <c r="Q46" s="1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26.25" customHeight="1"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26.25" customHeight="1">
      <c r="Q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7:80" ht="26.25" customHeight="1">
      <c r="Q49" s="1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7:80" ht="26.25" customHeight="1">
      <c r="Q50" s="1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7:80" ht="26.25" customHeight="1">
      <c r="Q51" s="1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7:80" ht="26.25" customHeight="1">
      <c r="Q52" s="1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7:80" ht="26.25" customHeight="1"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7:80" ht="26.25" customHeight="1">
      <c r="Q54" s="1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7:80" ht="26.25" customHeight="1">
      <c r="Q55" s="1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7:80" ht="26.25" customHeight="1"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7:80" ht="26.25" customHeight="1">
      <c r="Q57" s="1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7:80" ht="26.25" customHeight="1">
      <c r="Q58" s="1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7:80" ht="26.25" customHeight="1">
      <c r="Q59" s="1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7:80" ht="26.25" customHeight="1">
      <c r="Q60" s="1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7:80" ht="26.25" customHeight="1">
      <c r="Q61" s="1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7:80" ht="26.25" customHeight="1">
      <c r="Q62" s="1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7:80" ht="26.25" customHeight="1">
      <c r="Q63" s="1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7:80" ht="26.25" customHeight="1">
      <c r="Q64" s="1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7:80" ht="26.25" customHeight="1">
      <c r="Q65" s="1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7:80" ht="26.25" customHeight="1">
      <c r="Q66" s="1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7:80" ht="26.25" customHeight="1">
      <c r="Q67" s="1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7:80" ht="26.25" customHeight="1">
      <c r="Q68" s="1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7:80" ht="26.25" customHeight="1">
      <c r="Q69" s="1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7:80" ht="26.25" customHeight="1">
      <c r="Q70" s="1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7:80" ht="26.25" customHeight="1">
      <c r="Q71" s="1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7:80" ht="26.25" customHeight="1">
      <c r="Q72" s="1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7:80" ht="26.25" customHeight="1">
      <c r="Q73" s="19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7:80" ht="26.25" customHeight="1">
      <c r="Q74" s="19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7:80" ht="26.25" customHeight="1">
      <c r="Q75" s="1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7:80" ht="26.25" customHeight="1">
      <c r="Q76" s="1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7:80" ht="26.25" customHeight="1">
      <c r="Q77" s="1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7:80" ht="26.25" customHeight="1">
      <c r="Q78" s="1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7:80" ht="26.25" customHeight="1">
      <c r="Q79" s="1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7:80" ht="26.25" customHeight="1">
      <c r="Q80" s="1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7:80" ht="26.25" customHeight="1">
      <c r="Q81" s="1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7:80" ht="26.25" customHeight="1">
      <c r="Q82" s="1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7:80" ht="26.25" customHeight="1">
      <c r="Q83" s="1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7:80" ht="26.25" customHeight="1">
      <c r="Q84" s="19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7:80" ht="26.25" customHeight="1">
      <c r="Q85" s="1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7:80" ht="26.25" customHeight="1">
      <c r="Q86" s="1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7:80" ht="26.25" customHeight="1">
      <c r="Q87" s="1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7:80" ht="26.25" customHeight="1">
      <c r="Q88" s="1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7:80" ht="26.25" customHeight="1">
      <c r="Q89" s="1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7:80" ht="26.25" customHeight="1">
      <c r="Q90" s="1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7:80" ht="26.25" customHeight="1">
      <c r="Q91" s="1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7:80" ht="26.25" customHeight="1">
      <c r="Q92" s="1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7:80" ht="26.25" customHeight="1">
      <c r="Q93" s="1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7:80" ht="26.25" customHeight="1">
      <c r="Q94" s="1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7:80" ht="26.25" customHeight="1"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7:80" ht="26.25" customHeight="1">
      <c r="Q96" s="1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7:80" ht="26.25" customHeight="1">
      <c r="Q97" s="1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7:80" ht="26.25" customHeight="1">
      <c r="Q98" s="1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7:80" ht="26.25" customHeight="1">
      <c r="Q99" s="1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7:80" ht="26.25" customHeight="1"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7:80" ht="26.25" customHeight="1"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7:80" ht="26.25" customHeight="1"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7:80" ht="26.25" customHeight="1">
      <c r="Q103" s="1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17:80" ht="26.25" customHeight="1">
      <c r="Q104" s="19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17:80" ht="26.25" customHeight="1">
      <c r="Q105" s="19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17:80" ht="26.25" customHeight="1">
      <c r="Q106" s="19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17:80" ht="26.25" customHeight="1">
      <c r="Q107" s="19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17:80" ht="26.25" customHeight="1">
      <c r="Q108" s="19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17:80" ht="26.25" customHeight="1">
      <c r="Q109" s="19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17:80" ht="26.25" customHeight="1">
      <c r="Q110" s="19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17:80" ht="26.25" customHeight="1">
      <c r="Q111" s="19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17:80" ht="26.25" customHeight="1">
      <c r="Q112" s="19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17:80" ht="26.25" customHeight="1">
      <c r="Q113" s="19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7:80" ht="26.25" customHeight="1">
      <c r="Q114" s="19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17:80" ht="26.25" customHeight="1">
      <c r="Q115" s="19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17:80" ht="26.25" customHeight="1">
      <c r="Q116" s="19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17:80" ht="26.25" customHeight="1">
      <c r="Q117" s="19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17:80" ht="26.25" customHeight="1">
      <c r="Q118" s="19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17:80" ht="26.25" customHeight="1">
      <c r="Q119" s="19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17:80" ht="26.25" customHeight="1">
      <c r="Q120" s="19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17:80" ht="26.25" customHeight="1">
      <c r="Q121" s="19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17:80" ht="26.25" customHeight="1">
      <c r="Q122" s="19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17:80" ht="26.25" customHeight="1">
      <c r="Q123" s="19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17:80" ht="26.25" customHeight="1">
      <c r="Q124" s="19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17:80" ht="26.25" customHeight="1">
      <c r="Q125" s="19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17:80" ht="26.25" customHeight="1">
      <c r="Q126" s="19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17:80" ht="26.25" customHeight="1">
      <c r="Q127" s="19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17:80" ht="26.25" customHeight="1">
      <c r="Q128" s="19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17:80" ht="26.25" customHeight="1">
      <c r="Q129" s="19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17:80" ht="26.25" customHeight="1">
      <c r="Q130" s="19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17:80" ht="26.25" customHeight="1">
      <c r="Q131" s="19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17:80" ht="26.25" customHeight="1">
      <c r="Q132" s="19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17:80" ht="26.25" customHeight="1">
      <c r="Q133" s="19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17:80" ht="26.25" customHeight="1">
      <c r="Q134" s="19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17:80" ht="26.25" customHeight="1">
      <c r="Q135" s="19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17:80" ht="26.25" customHeight="1">
      <c r="Q136" s="19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17:80" ht="26.25" customHeight="1">
      <c r="Q137" s="19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7:80" ht="26.25" customHeight="1">
      <c r="Q138" s="19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7:80" ht="26.25" customHeight="1">
      <c r="Q139" s="19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7:80" ht="26.25" customHeight="1">
      <c r="Q140" s="19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7:80" ht="26.25" customHeight="1">
      <c r="Q141" s="19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7:80" ht="26.25" customHeight="1">
      <c r="Q142" s="19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7:80" ht="26.25" customHeight="1">
      <c r="Q143" s="19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7:80" ht="26.25" customHeight="1">
      <c r="Q144" s="19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7:80" ht="26.25" customHeight="1">
      <c r="Q145" s="19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7:80" ht="26.25" customHeight="1">
      <c r="Q146" s="19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7:80" ht="26.25" customHeight="1">
      <c r="Q147" s="19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7:80" ht="26.25" customHeight="1">
      <c r="Q148" s="19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</row>
    <row r="149" spans="17:80" ht="26.25" customHeight="1">
      <c r="Q149" s="19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</row>
    <row r="150" spans="17:80" ht="26.25" customHeight="1">
      <c r="Q150" s="19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</row>
    <row r="151" spans="17:80" ht="26.25" customHeight="1">
      <c r="Q151" s="19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</row>
    <row r="152" spans="17:80" ht="26.25" customHeight="1">
      <c r="Q152" s="19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</row>
    <row r="153" spans="17:80" ht="26.25" customHeight="1">
      <c r="Q153" s="19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</row>
    <row r="154" spans="17:80" ht="26.25" customHeight="1">
      <c r="Q154" s="19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</row>
    <row r="155" spans="17:80" ht="26.25" customHeight="1">
      <c r="Q155" s="19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</row>
    <row r="156" spans="17:80" ht="26.25" customHeight="1">
      <c r="Q156" s="19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</row>
    <row r="157" spans="17:80" ht="26.25" customHeight="1">
      <c r="Q157" s="19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7:80" ht="26.25" customHeight="1">
      <c r="Q158" s="19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7:80" ht="26.25" customHeight="1">
      <c r="Q159" s="19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7:80" ht="26.25" customHeight="1">
      <c r="Q160" s="19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7:80" ht="26.25" customHeight="1">
      <c r="Q161" s="19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7:80" ht="26.25" customHeight="1">
      <c r="Q162" s="19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7:80" ht="26.25" customHeight="1">
      <c r="Q163" s="19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7:80" ht="26.25" customHeight="1">
      <c r="Q164" s="19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7:80" ht="26.25" customHeight="1">
      <c r="Q165" s="19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7:80" ht="26.25" customHeight="1">
      <c r="Q166" s="19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7:80" ht="26.25" customHeight="1">
      <c r="Q167" s="19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7:80" ht="26.25" customHeight="1">
      <c r="Q168" s="19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7:80" ht="26.25" customHeight="1">
      <c r="Q169" s="19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7:80" ht="26.25" customHeight="1">
      <c r="Q170" s="19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7:80" ht="26.25" customHeight="1">
      <c r="Q171" s="19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7:80" ht="26.25" customHeight="1">
      <c r="Q172" s="19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7:80" ht="26.25" customHeight="1">
      <c r="Q173" s="19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7:80" ht="26.25" customHeight="1">
      <c r="Q174" s="19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7:80" ht="26.25" customHeight="1">
      <c r="Q175" s="19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7:80" ht="26.25" customHeight="1">
      <c r="Q176" s="19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7:80" ht="26.25" customHeight="1">
      <c r="Q177" s="19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7:80" ht="26.25" customHeight="1">
      <c r="Q178" s="19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7:80" ht="26.25" customHeight="1">
      <c r="Q179" s="19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7:80" ht="26.25" customHeight="1">
      <c r="Q180" s="19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7:80" ht="26.25" customHeight="1">
      <c r="Q181" s="19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7:80" ht="26.25" customHeight="1">
      <c r="Q182" s="19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7:80" ht="26.25" customHeight="1">
      <c r="Q183" s="19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7:80" ht="26.25" customHeight="1">
      <c r="Q184" s="19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7:80" ht="26.25" customHeight="1">
      <c r="Q185" s="19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7:80" ht="26.25" customHeight="1">
      <c r="Q186" s="19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7:80" ht="26.25" customHeight="1">
      <c r="Q187" s="19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7:80" ht="26.25" customHeight="1">
      <c r="Q188" s="19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7:80" ht="26.25" customHeight="1">
      <c r="Q189" s="19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7:80" ht="26.25" customHeight="1">
      <c r="Q190" s="19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7:80" ht="26.25" customHeight="1">
      <c r="Q191" s="19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7:80" ht="26.25" customHeight="1">
      <c r="Q192" s="19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7:80" ht="26.25" customHeight="1">
      <c r="Q193" s="19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7:80" ht="26.25" customHeight="1">
      <c r="Q194" s="19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7:80" ht="26.25" customHeight="1">
      <c r="Q195" s="19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7:80" ht="26.25" customHeight="1">
      <c r="Q196" s="19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7:80" ht="26.25" customHeight="1">
      <c r="Q197" s="19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7:80" ht="26.25" customHeight="1">
      <c r="Q198" s="19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7:80" ht="26.25" customHeight="1">
      <c r="Q199" s="19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7:80" ht="26.25" customHeight="1">
      <c r="Q200" s="19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  <row r="201" spans="17:80" ht="26.25" customHeight="1">
      <c r="Q201" s="19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</row>
    <row r="202" spans="17:80" ht="26.25" customHeight="1">
      <c r="Q202" s="19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</row>
    <row r="203" spans="17:80" ht="26.25" customHeight="1">
      <c r="Q203" s="19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</row>
    <row r="204" spans="17:80" ht="26.25" customHeight="1">
      <c r="Q204" s="19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</row>
    <row r="205" spans="17:80" ht="26.25" customHeight="1">
      <c r="Q205" s="19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</row>
    <row r="206" spans="17:80" ht="26.25" customHeight="1">
      <c r="Q206" s="19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</row>
    <row r="207" spans="17:80" ht="26.25" customHeight="1">
      <c r="Q207" s="19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</row>
    <row r="208" spans="17:80" ht="26.25" customHeight="1">
      <c r="Q208" s="19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</row>
    <row r="209" spans="17:80" ht="26.25" customHeight="1">
      <c r="Q209" s="19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</row>
    <row r="210" spans="17:80" ht="26.25" customHeight="1">
      <c r="Q210" s="19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</row>
    <row r="211" spans="17:80" ht="26.25" customHeight="1">
      <c r="Q211" s="19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</row>
    <row r="212" spans="17:80" ht="26.25" customHeight="1">
      <c r="Q212" s="19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</row>
    <row r="213" spans="17:80" ht="26.25" customHeight="1">
      <c r="Q213" s="19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</row>
    <row r="214" spans="17:80" ht="26.25" customHeight="1">
      <c r="Q214" s="19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</row>
    <row r="215" spans="17:80" ht="26.25" customHeight="1">
      <c r="Q215" s="19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</row>
    <row r="216" spans="17:80" ht="26.25" customHeight="1">
      <c r="Q216" s="19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</row>
    <row r="217" spans="17:80" ht="26.25" customHeight="1">
      <c r="Q217" s="19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</row>
    <row r="218" spans="17:80" ht="26.25" customHeight="1">
      <c r="Q218" s="19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</row>
    <row r="219" spans="17:80" ht="26.25" customHeight="1">
      <c r="Q219" s="19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</row>
    <row r="220" spans="17:80" ht="26.25" customHeight="1">
      <c r="Q220" s="19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</row>
    <row r="221" spans="17:80" ht="26.25" customHeight="1">
      <c r="Q221" s="19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</row>
  </sheetData>
  <sortState ref="A2:Q10">
    <sortCondition descending="1" ref="Q2:Q10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M87"/>
  <sheetViews>
    <sheetView workbookViewId="0">
      <selection activeCell="A32" sqref="A32"/>
    </sheetView>
  </sheetViews>
  <sheetFormatPr baseColWidth="10" defaultRowHeight="26.25" customHeight="1"/>
  <cols>
    <col min="1" max="1" width="5.5703125" style="12" customWidth="1"/>
    <col min="2" max="2" width="26.85546875" style="1" customWidth="1"/>
    <col min="3" max="3" width="28" style="1" customWidth="1"/>
    <col min="4" max="4" width="8" style="1" customWidth="1"/>
    <col min="5" max="15" width="3.7109375" style="1" customWidth="1"/>
    <col min="16" max="16" width="5.140625" style="1" customWidth="1"/>
    <col min="17" max="16384" width="11.42578125" style="1"/>
  </cols>
  <sheetData>
    <row r="1" spans="1:117" ht="96.75" customHeight="1">
      <c r="A1" s="14"/>
      <c r="B1" s="18" t="s">
        <v>0</v>
      </c>
      <c r="C1" s="18" t="s">
        <v>1</v>
      </c>
      <c r="D1" s="18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49" t="s">
        <v>15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</row>
    <row r="2" spans="1:117" ht="26.25" customHeight="1">
      <c r="A2" s="14">
        <v>1</v>
      </c>
      <c r="B2" s="9" t="s">
        <v>108</v>
      </c>
      <c r="C2" s="9" t="s">
        <v>27</v>
      </c>
      <c r="D2" s="9" t="s">
        <v>105</v>
      </c>
      <c r="E2" s="18">
        <v>22</v>
      </c>
      <c r="F2" s="18">
        <v>20</v>
      </c>
      <c r="G2" s="18">
        <v>40</v>
      </c>
      <c r="H2" s="18">
        <v>40</v>
      </c>
      <c r="I2" s="18">
        <v>24</v>
      </c>
      <c r="J2" s="18"/>
      <c r="K2" s="18"/>
      <c r="L2" s="18"/>
      <c r="M2" s="18"/>
      <c r="N2" s="18"/>
      <c r="O2" s="18"/>
      <c r="P2" s="50">
        <f>SUM(E2:O2)</f>
        <v>146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</row>
    <row r="3" spans="1:117" ht="26.25" customHeight="1">
      <c r="A3" s="14">
        <v>2</v>
      </c>
      <c r="B3" s="9" t="s">
        <v>122</v>
      </c>
      <c r="C3" s="9" t="s">
        <v>25</v>
      </c>
      <c r="D3" s="9" t="s">
        <v>105</v>
      </c>
      <c r="E3" s="18">
        <v>2</v>
      </c>
      <c r="F3" s="18">
        <v>40</v>
      </c>
      <c r="G3" s="18">
        <v>32</v>
      </c>
      <c r="H3" s="18">
        <v>32</v>
      </c>
      <c r="I3" s="18">
        <v>20</v>
      </c>
      <c r="J3" s="18"/>
      <c r="K3" s="18"/>
      <c r="L3" s="18"/>
      <c r="M3" s="18"/>
      <c r="N3" s="18"/>
      <c r="O3" s="18"/>
      <c r="P3" s="50">
        <f>SUM(E3:O3)</f>
        <v>126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</row>
    <row r="4" spans="1:117" ht="26.25" customHeight="1">
      <c r="A4" s="14">
        <v>3</v>
      </c>
      <c r="B4" s="9" t="s">
        <v>111</v>
      </c>
      <c r="C4" s="9" t="s">
        <v>67</v>
      </c>
      <c r="D4" s="9" t="s">
        <v>105</v>
      </c>
      <c r="E4" s="18">
        <v>16</v>
      </c>
      <c r="F4" s="18">
        <v>22</v>
      </c>
      <c r="G4" s="18">
        <v>24</v>
      </c>
      <c r="H4" s="18">
        <v>10</v>
      </c>
      <c r="I4" s="18">
        <v>28</v>
      </c>
      <c r="J4" s="18"/>
      <c r="K4" s="18"/>
      <c r="L4" s="18"/>
      <c r="M4" s="18"/>
      <c r="N4" s="18"/>
      <c r="O4" s="18"/>
      <c r="P4" s="50">
        <f>SUM(E4:O4)</f>
        <v>100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26.25" customHeight="1">
      <c r="A5" s="14">
        <v>4</v>
      </c>
      <c r="B5" s="9" t="s">
        <v>113</v>
      </c>
      <c r="C5" s="9" t="s">
        <v>24</v>
      </c>
      <c r="D5" s="9" t="s">
        <v>104</v>
      </c>
      <c r="E5" s="18">
        <v>12</v>
      </c>
      <c r="F5" s="18">
        <v>12</v>
      </c>
      <c r="G5" s="18">
        <v>10</v>
      </c>
      <c r="H5" s="18">
        <v>18</v>
      </c>
      <c r="I5" s="18">
        <v>40</v>
      </c>
      <c r="J5" s="18"/>
      <c r="K5" s="18"/>
      <c r="L5" s="18"/>
      <c r="M5" s="18"/>
      <c r="N5" s="18"/>
      <c r="O5" s="18"/>
      <c r="P5" s="50">
        <f>SUM(E5:O5)</f>
        <v>92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26.25" customHeight="1">
      <c r="A6" s="14">
        <v>5</v>
      </c>
      <c r="B6" s="18" t="s">
        <v>174</v>
      </c>
      <c r="C6" s="46" t="s">
        <v>243</v>
      </c>
      <c r="D6" s="9" t="s">
        <v>104</v>
      </c>
      <c r="E6" s="18">
        <v>32</v>
      </c>
      <c r="F6" s="18">
        <v>0</v>
      </c>
      <c r="G6" s="18">
        <v>0</v>
      </c>
      <c r="H6" s="18">
        <v>28</v>
      </c>
      <c r="I6" s="18">
        <v>22</v>
      </c>
      <c r="J6" s="18"/>
      <c r="K6" s="18"/>
      <c r="L6" s="18"/>
      <c r="M6" s="18"/>
      <c r="N6" s="18"/>
      <c r="O6" s="18"/>
      <c r="P6" s="50">
        <f>SUM(E6:O6)</f>
        <v>82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6.25" customHeight="1">
      <c r="A7" s="14">
        <v>6</v>
      </c>
      <c r="B7" s="45" t="s">
        <v>246</v>
      </c>
      <c r="C7" s="45" t="s">
        <v>25</v>
      </c>
      <c r="D7" s="33" t="s">
        <v>104</v>
      </c>
      <c r="E7" s="46">
        <v>0</v>
      </c>
      <c r="F7" s="46">
        <v>1</v>
      </c>
      <c r="G7" s="18">
        <v>22</v>
      </c>
      <c r="H7" s="18">
        <v>24</v>
      </c>
      <c r="I7" s="18">
        <v>32</v>
      </c>
      <c r="J7" s="18"/>
      <c r="K7" s="18"/>
      <c r="L7" s="18"/>
      <c r="M7" s="18"/>
      <c r="N7" s="18"/>
      <c r="O7" s="18"/>
      <c r="P7" s="50">
        <f>SUM(E7:O7)</f>
        <v>79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26.25" customHeight="1">
      <c r="A8" s="14">
        <v>7</v>
      </c>
      <c r="B8" s="9" t="s">
        <v>107</v>
      </c>
      <c r="C8" s="9" t="s">
        <v>26</v>
      </c>
      <c r="D8" s="9" t="s">
        <v>284</v>
      </c>
      <c r="E8" s="18">
        <v>24</v>
      </c>
      <c r="F8" s="18">
        <v>14</v>
      </c>
      <c r="G8" s="18">
        <v>16</v>
      </c>
      <c r="H8" s="18">
        <v>14</v>
      </c>
      <c r="I8" s="18">
        <v>8</v>
      </c>
      <c r="J8" s="18"/>
      <c r="K8" s="18"/>
      <c r="L8" s="18"/>
      <c r="M8" s="18"/>
      <c r="N8" s="18"/>
      <c r="O8" s="18"/>
      <c r="P8" s="50">
        <f>SUM(E8:O8)</f>
        <v>76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26.25" customHeight="1">
      <c r="A9" s="14">
        <v>8</v>
      </c>
      <c r="B9" s="9" t="s">
        <v>112</v>
      </c>
      <c r="C9" s="9" t="s">
        <v>26</v>
      </c>
      <c r="D9" s="9" t="s">
        <v>105</v>
      </c>
      <c r="E9" s="18">
        <v>14</v>
      </c>
      <c r="F9" s="18">
        <v>18</v>
      </c>
      <c r="G9" s="18">
        <v>18</v>
      </c>
      <c r="H9" s="18">
        <v>2</v>
      </c>
      <c r="I9" s="18">
        <v>16</v>
      </c>
      <c r="J9" s="18"/>
      <c r="K9" s="18"/>
      <c r="L9" s="18"/>
      <c r="M9" s="18"/>
      <c r="N9" s="18"/>
      <c r="O9" s="18"/>
      <c r="P9" s="50">
        <f>SUM(E9:O9)</f>
        <v>68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26.25" customHeight="1">
      <c r="A10" s="14">
        <v>9</v>
      </c>
      <c r="B10" s="9" t="s">
        <v>106</v>
      </c>
      <c r="C10" s="9" t="s">
        <v>25</v>
      </c>
      <c r="D10" s="9" t="s">
        <v>105</v>
      </c>
      <c r="E10" s="18">
        <v>28</v>
      </c>
      <c r="F10" s="18">
        <v>1</v>
      </c>
      <c r="G10" s="18">
        <v>6</v>
      </c>
      <c r="H10" s="18">
        <v>20</v>
      </c>
      <c r="I10" s="18">
        <v>12</v>
      </c>
      <c r="J10" s="18"/>
      <c r="K10" s="18"/>
      <c r="L10" s="18"/>
      <c r="M10" s="18"/>
      <c r="N10" s="18"/>
      <c r="O10" s="18"/>
      <c r="P10" s="50">
        <f>SUM(E10:O10)</f>
        <v>67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26.25" customHeight="1">
      <c r="A11" s="14">
        <v>10</v>
      </c>
      <c r="B11" s="9" t="s">
        <v>114</v>
      </c>
      <c r="C11" s="9" t="s">
        <v>25</v>
      </c>
      <c r="D11" s="9" t="s">
        <v>104</v>
      </c>
      <c r="E11" s="18">
        <v>10</v>
      </c>
      <c r="F11" s="18">
        <v>16</v>
      </c>
      <c r="G11" s="18">
        <v>14</v>
      </c>
      <c r="H11" s="18">
        <v>22</v>
      </c>
      <c r="I11" s="18">
        <v>4</v>
      </c>
      <c r="J11" s="18"/>
      <c r="K11" s="18"/>
      <c r="L11" s="18"/>
      <c r="M11" s="18"/>
      <c r="N11" s="18"/>
      <c r="O11" s="18"/>
      <c r="P11" s="50">
        <f>SUM(E11:O11)</f>
        <v>66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26.25" customHeight="1">
      <c r="A12" s="14">
        <v>11</v>
      </c>
      <c r="B12" s="9" t="s">
        <v>109</v>
      </c>
      <c r="C12" s="9" t="s">
        <v>27</v>
      </c>
      <c r="D12" s="9" t="s">
        <v>105</v>
      </c>
      <c r="E12" s="18">
        <v>20</v>
      </c>
      <c r="F12" s="18">
        <v>28</v>
      </c>
      <c r="G12" s="18">
        <v>0</v>
      </c>
      <c r="H12" s="18">
        <v>2</v>
      </c>
      <c r="I12" s="18">
        <v>14</v>
      </c>
      <c r="J12" s="18"/>
      <c r="K12" s="18"/>
      <c r="L12" s="18"/>
      <c r="M12" s="18"/>
      <c r="N12" s="18"/>
      <c r="O12" s="18"/>
      <c r="P12" s="50">
        <f>SUM(E12:O12)</f>
        <v>64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26.25" customHeight="1">
      <c r="A13" s="14">
        <v>12</v>
      </c>
      <c r="B13" s="9" t="s">
        <v>110</v>
      </c>
      <c r="C13" s="9" t="s">
        <v>24</v>
      </c>
      <c r="D13" s="9" t="s">
        <v>105</v>
      </c>
      <c r="E13" s="18">
        <v>18</v>
      </c>
      <c r="F13" s="18">
        <v>0</v>
      </c>
      <c r="G13" s="18">
        <v>20</v>
      </c>
      <c r="H13" s="18">
        <v>0</v>
      </c>
      <c r="I13" s="18">
        <v>18</v>
      </c>
      <c r="J13" s="18"/>
      <c r="K13" s="18"/>
      <c r="L13" s="18"/>
      <c r="M13" s="18"/>
      <c r="N13" s="18"/>
      <c r="O13" s="18"/>
      <c r="P13" s="50">
        <f>SUM(E13:O13)</f>
        <v>56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26.25" customHeight="1">
      <c r="A14" s="14">
        <v>13</v>
      </c>
      <c r="B14" s="46" t="s">
        <v>173</v>
      </c>
      <c r="C14" s="46" t="s">
        <v>243</v>
      </c>
      <c r="D14" s="46" t="s">
        <v>105</v>
      </c>
      <c r="E14" s="46">
        <v>40</v>
      </c>
      <c r="F14" s="46">
        <v>0</v>
      </c>
      <c r="G14" s="46">
        <v>0</v>
      </c>
      <c r="H14" s="46">
        <v>0</v>
      </c>
      <c r="I14" s="46">
        <v>0</v>
      </c>
      <c r="J14" s="46"/>
      <c r="K14" s="46"/>
      <c r="L14" s="46"/>
      <c r="M14" s="46"/>
      <c r="N14" s="46"/>
      <c r="O14" s="46"/>
      <c r="P14" s="50">
        <f>SUM(E14:O14)</f>
        <v>40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26.25" customHeight="1">
      <c r="A15" s="14">
        <v>13</v>
      </c>
      <c r="B15" s="9" t="s">
        <v>123</v>
      </c>
      <c r="C15" s="9" t="s">
        <v>27</v>
      </c>
      <c r="D15" s="9" t="s">
        <v>105</v>
      </c>
      <c r="E15" s="18">
        <v>2</v>
      </c>
      <c r="F15" s="18">
        <v>24</v>
      </c>
      <c r="G15" s="18">
        <v>4</v>
      </c>
      <c r="H15" s="18">
        <v>0</v>
      </c>
      <c r="I15" s="18">
        <v>10</v>
      </c>
      <c r="J15" s="18"/>
      <c r="K15" s="18"/>
      <c r="L15" s="18"/>
      <c r="M15" s="18"/>
      <c r="N15" s="18"/>
      <c r="O15" s="18"/>
      <c r="P15" s="50">
        <f>SUM(E15:O15)</f>
        <v>40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26.25" customHeight="1">
      <c r="A16" s="14">
        <v>15</v>
      </c>
      <c r="B16" s="9" t="s">
        <v>117</v>
      </c>
      <c r="C16" s="9" t="s">
        <v>27</v>
      </c>
      <c r="D16" s="9" t="s">
        <v>105</v>
      </c>
      <c r="E16" s="18">
        <v>4</v>
      </c>
      <c r="F16" s="18">
        <v>8</v>
      </c>
      <c r="G16" s="18">
        <v>12</v>
      </c>
      <c r="H16" s="18">
        <v>12</v>
      </c>
      <c r="I16" s="18">
        <v>0</v>
      </c>
      <c r="J16" s="18"/>
      <c r="K16" s="18"/>
      <c r="L16" s="18"/>
      <c r="M16" s="18"/>
      <c r="N16" s="18"/>
      <c r="O16" s="18"/>
      <c r="P16" s="50">
        <f>SUM(E16:O16)</f>
        <v>36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26.25" customHeight="1">
      <c r="A17" s="14">
        <v>16</v>
      </c>
      <c r="B17" s="9" t="s">
        <v>125</v>
      </c>
      <c r="C17" s="33" t="s">
        <v>27</v>
      </c>
      <c r="D17" s="9" t="s">
        <v>104</v>
      </c>
      <c r="E17" s="18">
        <v>0</v>
      </c>
      <c r="F17" s="18">
        <v>32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/>
      <c r="P17" s="50">
        <f>SUM(E17:O17)</f>
        <v>32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26.25" customHeight="1">
      <c r="A18" s="14">
        <v>17</v>
      </c>
      <c r="B18" s="45" t="s">
        <v>244</v>
      </c>
      <c r="C18" s="45" t="s">
        <v>245</v>
      </c>
      <c r="D18" s="9" t="s">
        <v>105</v>
      </c>
      <c r="E18" s="46">
        <v>0</v>
      </c>
      <c r="F18" s="46">
        <v>0</v>
      </c>
      <c r="G18" s="18">
        <v>28</v>
      </c>
      <c r="H18" s="18">
        <v>0</v>
      </c>
      <c r="I18" s="18">
        <v>0</v>
      </c>
      <c r="J18" s="2"/>
      <c r="K18" s="2"/>
      <c r="L18" s="2"/>
      <c r="M18" s="2"/>
      <c r="N18" s="2"/>
      <c r="O18" s="2"/>
      <c r="P18" s="50">
        <f>SUM(E18:O18)</f>
        <v>28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26.25" customHeight="1">
      <c r="A19" s="14">
        <v>18</v>
      </c>
      <c r="B19" s="9" t="s">
        <v>116</v>
      </c>
      <c r="C19" s="9" t="s">
        <v>24</v>
      </c>
      <c r="D19" s="9" t="s">
        <v>104</v>
      </c>
      <c r="E19" s="18">
        <v>6</v>
      </c>
      <c r="F19" s="18">
        <v>2</v>
      </c>
      <c r="G19" s="18">
        <v>2</v>
      </c>
      <c r="H19" s="18">
        <v>8</v>
      </c>
      <c r="I19" s="18">
        <v>2</v>
      </c>
      <c r="J19" s="18"/>
      <c r="K19" s="18"/>
      <c r="L19" s="18"/>
      <c r="M19" s="18"/>
      <c r="N19" s="18"/>
      <c r="O19" s="18"/>
      <c r="P19" s="50">
        <f>SUM(E19:O19)</f>
        <v>20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6.25" customHeight="1">
      <c r="A20" s="14">
        <v>19</v>
      </c>
      <c r="B20" s="9" t="s">
        <v>119</v>
      </c>
      <c r="C20" s="9" t="s">
        <v>26</v>
      </c>
      <c r="D20" s="9" t="s">
        <v>104</v>
      </c>
      <c r="E20" s="18">
        <v>2</v>
      </c>
      <c r="F20" s="18">
        <v>6</v>
      </c>
      <c r="G20" s="18">
        <v>8</v>
      </c>
      <c r="H20" s="18">
        <v>0</v>
      </c>
      <c r="I20" s="18">
        <v>2</v>
      </c>
      <c r="J20" s="18"/>
      <c r="K20" s="18"/>
      <c r="L20" s="18"/>
      <c r="M20" s="18"/>
      <c r="N20" s="18"/>
      <c r="O20" s="18"/>
      <c r="P20" s="50">
        <f>SUM(E20:O20)</f>
        <v>18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26.25" customHeight="1">
      <c r="A21" s="14">
        <v>20</v>
      </c>
      <c r="B21" s="45" t="s">
        <v>207</v>
      </c>
      <c r="C21" s="45" t="s">
        <v>27</v>
      </c>
      <c r="D21" s="9" t="s">
        <v>105</v>
      </c>
      <c r="E21" s="46">
        <v>0</v>
      </c>
      <c r="F21" s="46">
        <v>1</v>
      </c>
      <c r="G21" s="18">
        <v>2</v>
      </c>
      <c r="H21" s="18">
        <v>6</v>
      </c>
      <c r="I21" s="18">
        <v>6</v>
      </c>
      <c r="J21" s="18"/>
      <c r="K21" s="18"/>
      <c r="L21" s="18"/>
      <c r="M21" s="18"/>
      <c r="N21" s="18"/>
      <c r="O21" s="18"/>
      <c r="P21" s="50">
        <f>SUM(E21:O21)</f>
        <v>15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26.25" customHeight="1">
      <c r="A22" s="14">
        <v>21</v>
      </c>
      <c r="B22" s="9" t="s">
        <v>124</v>
      </c>
      <c r="C22" s="9" t="s">
        <v>27</v>
      </c>
      <c r="D22" s="9" t="s">
        <v>105</v>
      </c>
      <c r="E22" s="18">
        <v>2</v>
      </c>
      <c r="F22" s="18">
        <v>10</v>
      </c>
      <c r="G22" s="18">
        <v>0</v>
      </c>
      <c r="H22" s="18">
        <v>0</v>
      </c>
      <c r="I22" s="18">
        <v>0</v>
      </c>
      <c r="J22" s="18"/>
      <c r="K22" s="18"/>
      <c r="L22" s="18"/>
      <c r="M22" s="18"/>
      <c r="N22" s="18"/>
      <c r="O22" s="18"/>
      <c r="P22" s="50">
        <f>SUM(E22:O22)</f>
        <v>12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26.25" customHeight="1">
      <c r="A23" s="14">
        <v>22</v>
      </c>
      <c r="B23" s="9" t="s">
        <v>115</v>
      </c>
      <c r="C23" s="9" t="s">
        <v>67</v>
      </c>
      <c r="D23" s="9" t="s">
        <v>105</v>
      </c>
      <c r="E23" s="18">
        <v>8</v>
      </c>
      <c r="F23" s="18">
        <v>2</v>
      </c>
      <c r="G23" s="18">
        <v>0</v>
      </c>
      <c r="H23" s="18">
        <v>0</v>
      </c>
      <c r="I23" s="18">
        <v>0</v>
      </c>
      <c r="J23" s="18"/>
      <c r="K23" s="18"/>
      <c r="L23" s="18"/>
      <c r="M23" s="18"/>
      <c r="N23" s="18"/>
      <c r="O23" s="18"/>
      <c r="P23" s="50">
        <f>SUM(E23:O23)</f>
        <v>10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26.25" customHeight="1">
      <c r="A24" s="14">
        <v>23</v>
      </c>
      <c r="B24" s="45" t="s">
        <v>204</v>
      </c>
      <c r="C24" s="45" t="s">
        <v>205</v>
      </c>
      <c r="D24" s="33" t="s">
        <v>104</v>
      </c>
      <c r="E24" s="46">
        <v>0</v>
      </c>
      <c r="F24" s="46">
        <v>4</v>
      </c>
      <c r="G24" s="18">
        <v>0</v>
      </c>
      <c r="H24" s="18">
        <v>4</v>
      </c>
      <c r="I24" s="18">
        <v>2</v>
      </c>
      <c r="J24" s="18"/>
      <c r="K24" s="18"/>
      <c r="L24" s="18"/>
      <c r="M24" s="18"/>
      <c r="N24" s="18"/>
      <c r="O24" s="18"/>
      <c r="P24" s="50">
        <f>SUM(E24:O24)</f>
        <v>10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26.25" customHeight="1">
      <c r="A25" s="14">
        <v>24</v>
      </c>
      <c r="B25" s="45" t="s">
        <v>206</v>
      </c>
      <c r="C25" s="45" t="s">
        <v>27</v>
      </c>
      <c r="D25" s="33" t="s">
        <v>105</v>
      </c>
      <c r="E25" s="46">
        <v>0</v>
      </c>
      <c r="F25" s="46">
        <v>2</v>
      </c>
      <c r="G25" s="18">
        <v>2</v>
      </c>
      <c r="H25" s="18">
        <v>0</v>
      </c>
      <c r="I25" s="18">
        <v>2</v>
      </c>
      <c r="J25" s="18"/>
      <c r="K25" s="18"/>
      <c r="L25" s="18"/>
      <c r="M25" s="18"/>
      <c r="N25" s="18"/>
      <c r="O25" s="18"/>
      <c r="P25" s="50">
        <f>SUM(E25:O25)</f>
        <v>6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26.25" customHeight="1">
      <c r="A26" s="14">
        <v>25</v>
      </c>
      <c r="B26" s="9" t="s">
        <v>120</v>
      </c>
      <c r="C26" s="9" t="s">
        <v>27</v>
      </c>
      <c r="D26" s="9" t="s">
        <v>104</v>
      </c>
      <c r="E26" s="18">
        <v>2</v>
      </c>
      <c r="F26" s="18">
        <v>2</v>
      </c>
      <c r="G26" s="18">
        <v>0</v>
      </c>
      <c r="H26" s="18">
        <v>0</v>
      </c>
      <c r="I26" s="18">
        <v>0</v>
      </c>
      <c r="J26" s="18"/>
      <c r="K26" s="18"/>
      <c r="L26" s="18"/>
      <c r="M26" s="18"/>
      <c r="N26" s="18"/>
      <c r="O26" s="18"/>
      <c r="P26" s="50">
        <f>SUM(E26:O26)</f>
        <v>4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26.25" customHeight="1">
      <c r="A27" s="14">
        <v>25</v>
      </c>
      <c r="B27" s="9" t="s">
        <v>121</v>
      </c>
      <c r="C27" s="9" t="s">
        <v>24</v>
      </c>
      <c r="D27" s="9" t="s">
        <v>104</v>
      </c>
      <c r="E27" s="18">
        <v>2</v>
      </c>
      <c r="F27" s="18">
        <v>2</v>
      </c>
      <c r="G27" s="18">
        <v>0</v>
      </c>
      <c r="H27" s="18">
        <v>0</v>
      </c>
      <c r="I27" s="18">
        <v>0</v>
      </c>
      <c r="J27" s="18"/>
      <c r="K27" s="18"/>
      <c r="L27" s="18"/>
      <c r="M27" s="18"/>
      <c r="N27" s="18"/>
      <c r="O27" s="18"/>
      <c r="P27" s="50">
        <f>SUM(E27:O27)</f>
        <v>4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26.25" customHeight="1">
      <c r="A28" s="14">
        <v>25</v>
      </c>
      <c r="B28" s="9" t="s">
        <v>118</v>
      </c>
      <c r="C28" s="9" t="s">
        <v>26</v>
      </c>
      <c r="D28" s="9" t="s">
        <v>126</v>
      </c>
      <c r="E28" s="18">
        <v>2</v>
      </c>
      <c r="F28" s="18">
        <v>0</v>
      </c>
      <c r="G28" s="18">
        <v>2</v>
      </c>
      <c r="H28" s="18">
        <v>0</v>
      </c>
      <c r="I28" s="18">
        <v>0</v>
      </c>
      <c r="J28" s="18"/>
      <c r="K28" s="18"/>
      <c r="L28" s="18"/>
      <c r="M28" s="18"/>
      <c r="N28" s="18"/>
      <c r="O28" s="18"/>
      <c r="P28" s="50">
        <f>SUM(E28:O28)</f>
        <v>4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26.25" customHeight="1">
      <c r="A29" s="14">
        <v>25</v>
      </c>
      <c r="B29" s="45" t="s">
        <v>248</v>
      </c>
      <c r="C29" s="9" t="s">
        <v>26</v>
      </c>
      <c r="D29" s="9" t="s">
        <v>104</v>
      </c>
      <c r="E29" s="46">
        <v>0</v>
      </c>
      <c r="F29" s="46">
        <v>0</v>
      </c>
      <c r="G29" s="46">
        <v>2</v>
      </c>
      <c r="H29" s="18">
        <v>0</v>
      </c>
      <c r="I29" s="18">
        <v>2</v>
      </c>
      <c r="J29" s="2"/>
      <c r="K29" s="2"/>
      <c r="L29" s="2"/>
      <c r="M29" s="2"/>
      <c r="N29" s="2"/>
      <c r="O29" s="2"/>
      <c r="P29" s="50">
        <f>SUM(E29:O29)</f>
        <v>4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26.25" customHeight="1">
      <c r="A30" s="14">
        <v>32</v>
      </c>
      <c r="B30" s="45" t="s">
        <v>247</v>
      </c>
      <c r="C30" s="9" t="s">
        <v>67</v>
      </c>
      <c r="D30" s="9" t="s">
        <v>126</v>
      </c>
      <c r="E30" s="46">
        <v>0</v>
      </c>
      <c r="F30" s="46">
        <v>0</v>
      </c>
      <c r="G30" s="18">
        <v>2</v>
      </c>
      <c r="H30" s="18">
        <v>0</v>
      </c>
      <c r="I30" s="18">
        <v>0</v>
      </c>
      <c r="J30" s="2"/>
      <c r="K30" s="2"/>
      <c r="L30" s="2"/>
      <c r="M30" s="2"/>
      <c r="N30" s="2"/>
      <c r="O30" s="2"/>
      <c r="P30" s="50">
        <f>SUM(E30:O30)</f>
        <v>2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26.25" customHeight="1">
      <c r="A31" s="14">
        <v>32</v>
      </c>
      <c r="B31" s="45" t="s">
        <v>249</v>
      </c>
      <c r="C31" s="9" t="s">
        <v>24</v>
      </c>
      <c r="D31" s="9" t="s">
        <v>126</v>
      </c>
      <c r="E31" s="46">
        <v>0</v>
      </c>
      <c r="F31" s="46">
        <v>0</v>
      </c>
      <c r="G31" s="46">
        <v>2</v>
      </c>
      <c r="H31" s="18">
        <v>0</v>
      </c>
      <c r="I31" s="18">
        <v>0</v>
      </c>
      <c r="J31" s="2"/>
      <c r="K31" s="2"/>
      <c r="L31" s="2"/>
      <c r="M31" s="2"/>
      <c r="N31" s="2"/>
      <c r="O31" s="2"/>
      <c r="P31" s="50">
        <f>SUM(E31:O31)</f>
        <v>2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26.25" customHeight="1">
      <c r="A32" s="14">
        <v>32</v>
      </c>
      <c r="B32" s="45" t="s">
        <v>281</v>
      </c>
      <c r="C32" s="45" t="s">
        <v>282</v>
      </c>
      <c r="D32" s="9" t="s">
        <v>104</v>
      </c>
      <c r="E32" s="18">
        <v>0</v>
      </c>
      <c r="F32" s="18">
        <v>0</v>
      </c>
      <c r="G32" s="18">
        <v>0</v>
      </c>
      <c r="H32" s="18">
        <v>0</v>
      </c>
      <c r="I32" s="18">
        <v>2</v>
      </c>
      <c r="J32" s="2"/>
      <c r="K32" s="2"/>
      <c r="L32" s="2"/>
      <c r="M32" s="2"/>
      <c r="N32" s="2"/>
      <c r="O32" s="2"/>
      <c r="P32" s="50">
        <f>SUM(E32:O32)</f>
        <v>2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26.25" customHeight="1">
      <c r="A33" s="14">
        <v>32</v>
      </c>
      <c r="B33" s="45" t="s">
        <v>283</v>
      </c>
      <c r="C33" s="45" t="s">
        <v>282</v>
      </c>
      <c r="D33" s="9" t="s">
        <v>104</v>
      </c>
      <c r="E33" s="18">
        <v>0</v>
      </c>
      <c r="F33" s="18">
        <v>0</v>
      </c>
      <c r="G33" s="18">
        <v>0</v>
      </c>
      <c r="H33" s="18">
        <v>0</v>
      </c>
      <c r="I33" s="46">
        <v>2</v>
      </c>
      <c r="J33" s="2"/>
      <c r="K33" s="2"/>
      <c r="L33" s="2"/>
      <c r="M33" s="2"/>
      <c r="N33" s="2"/>
      <c r="O33" s="2"/>
      <c r="P33" s="50">
        <f>SUM(E33:O33)</f>
        <v>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26.25" customHeigh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26.2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26.2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26.2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26.25" customHeight="1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26.25" customHeigh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26.25" customHeight="1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17" ht="26.25" customHeight="1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</row>
    <row r="42" spans="1:117" ht="26.25" customHeight="1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</row>
    <row r="43" spans="1:117" ht="26.25" customHeight="1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</row>
    <row r="44" spans="1:117" ht="26.25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</row>
    <row r="45" spans="1:117" ht="26.25" customHeight="1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</row>
    <row r="46" spans="1:117" ht="26.25" customHeight="1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</row>
    <row r="47" spans="1:117" ht="26.25" customHeight="1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</row>
    <row r="48" spans="1:117" ht="26.25" customHeight="1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</row>
    <row r="49" spans="1:117" ht="26.25" customHeight="1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</row>
    <row r="50" spans="1:117" ht="26.2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</row>
    <row r="51" spans="1:117" ht="26.25" customHeight="1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</row>
    <row r="52" spans="1:117" ht="26.25" customHeight="1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</row>
    <row r="53" spans="1:117" ht="26.2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</row>
    <row r="54" spans="1:117" ht="26.25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</row>
    <row r="55" spans="1:117" ht="26.25" customHeight="1">
      <c r="A55" s="1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</row>
    <row r="56" spans="1:117" ht="26.25" customHeight="1">
      <c r="A56" s="1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</row>
    <row r="57" spans="1:117" ht="26.25" customHeight="1">
      <c r="A57" s="1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</row>
    <row r="58" spans="1:117" ht="26.25" customHeight="1">
      <c r="A58" s="1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</row>
    <row r="59" spans="1:117" ht="26.25" customHeight="1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</row>
    <row r="60" spans="1:117" ht="26.25" customHeight="1">
      <c r="A60" s="1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</row>
    <row r="61" spans="1:117" ht="26.25" customHeight="1">
      <c r="A61" s="1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</row>
    <row r="62" spans="1:117" ht="26.25" customHeight="1">
      <c r="A62" s="1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</row>
    <row r="63" spans="1:117" ht="26.25" customHeight="1">
      <c r="A63" s="1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</row>
    <row r="64" spans="1:117" ht="26.25" customHeight="1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</row>
    <row r="65" spans="1:117" ht="26.25" customHeight="1">
      <c r="A65" s="1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</row>
    <row r="66" spans="1:117" ht="26.25" customHeight="1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</row>
    <row r="67" spans="1:117" ht="26.25" customHeight="1">
      <c r="A67" s="1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</row>
    <row r="68" spans="1:117" ht="26.25" customHeight="1">
      <c r="A68" s="1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</row>
    <row r="69" spans="1:117" ht="26.25" customHeight="1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</row>
    <row r="70" spans="1:117" ht="26.25" customHeight="1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</row>
    <row r="71" spans="1:117" ht="26.25" customHeight="1">
      <c r="A71" s="1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</row>
    <row r="72" spans="1:117" ht="26.25" customHeight="1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</row>
    <row r="73" spans="1:117" ht="26.25" customHeight="1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</row>
    <row r="74" spans="1:117" ht="26.25" customHeight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</row>
    <row r="75" spans="1:117" ht="26.25" customHeigh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</row>
    <row r="76" spans="1:117" ht="26.25" customHeight="1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</row>
    <row r="77" spans="1:117" ht="26.25" customHeight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</row>
    <row r="78" spans="1:117" ht="26.25" customHeight="1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</row>
    <row r="79" spans="1:117" ht="26.25" customHeight="1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</row>
    <row r="80" spans="1:117" ht="26.25" customHeight="1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</row>
    <row r="81" spans="1:117" ht="26.25" customHeight="1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</row>
    <row r="82" spans="1:117" ht="26.25" customHeight="1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</row>
    <row r="83" spans="1:117" ht="26.25" customHeight="1">
      <c r="A83" s="1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</row>
    <row r="84" spans="1:117" ht="26.25" customHeight="1">
      <c r="A84" s="1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</row>
    <row r="85" spans="1:117" ht="26.25" customHeight="1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</row>
    <row r="86" spans="1:117" ht="26.25" customHeight="1">
      <c r="A86" s="4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</row>
    <row r="87" spans="1:117" ht="26.2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</row>
  </sheetData>
  <sortState ref="A2:P33">
    <sortCondition descending="1" ref="P2:P33"/>
  </sortState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PRELICENCIES</vt:lpstr>
      <vt:lpstr>POUSSINES</vt:lpstr>
      <vt:lpstr>POUSSINS</vt:lpstr>
      <vt:lpstr>PUPILLES F</vt:lpstr>
      <vt:lpstr>PUPILLES G</vt:lpstr>
      <vt:lpstr>BENJAMINES</vt:lpstr>
      <vt:lpstr>BENJAMINS</vt:lpstr>
      <vt:lpstr>MINIMES F</vt:lpstr>
      <vt:lpstr>MINIMES G</vt:lpstr>
      <vt:lpstr>general club</vt:lpstr>
      <vt:lpstr>TOTAL 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GX755-2319</dc:creator>
  <cp:lastModifiedBy>ordi</cp:lastModifiedBy>
  <cp:lastPrinted>2011-06-13T11:22:45Z</cp:lastPrinted>
  <dcterms:created xsi:type="dcterms:W3CDTF">2011-05-02T15:06:57Z</dcterms:created>
  <dcterms:modified xsi:type="dcterms:W3CDTF">2011-06-13T13:10:23Z</dcterms:modified>
</cp:coreProperties>
</file>